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0210"/>
  <workbookPr filterPrivacy="1" defaultThemeVersion="124226"/>
  <bookViews>
    <workbookView xWindow="180" yWindow="620" windowWidth="31860" windowHeight="14040" tabRatio="326"/>
  </bookViews>
  <sheets>
    <sheet name="Экспрессы" sheetId="13" r:id="rId1"/>
    <sheet name="60х80" sheetId="5" r:id="rId2"/>
    <sheet name="60х40" sheetId="6" r:id="rId3"/>
    <sheet name="30х40" sheetId="7" r:id="rId4"/>
    <sheet name="между окон" sheetId="9" r:id="rId5"/>
    <sheet name="на окнах" sheetId="10" r:id="rId6"/>
  </sheets>
  <definedNames>
    <definedName name="_xlnm.Print_Area" localSheetId="0">Экспрессы!$A$1:$Y$60</definedName>
  </definedNames>
  <calcPr calcId="162913"/>
</workbook>
</file>

<file path=xl/calcChain.xml><?xml version="1.0" encoding="utf-8"?>
<calcChain xmlns="http://schemas.openxmlformats.org/spreadsheetml/2006/main">
  <c r="V23" i="13" l="1"/>
  <c r="V21" i="13"/>
  <c r="V19" i="13"/>
  <c r="V17" i="13"/>
  <c r="V15" i="13"/>
  <c r="V13" i="13"/>
  <c r="P23" i="13"/>
  <c r="P21" i="13"/>
  <c r="P19" i="13"/>
  <c r="P17" i="13"/>
  <c r="P15" i="13"/>
  <c r="P13" i="13"/>
  <c r="M23" i="13"/>
  <c r="M21" i="13"/>
  <c r="M19" i="13"/>
  <c r="M17" i="13"/>
  <c r="M15" i="13"/>
  <c r="M13" i="13"/>
  <c r="J23" i="13"/>
  <c r="J21" i="13"/>
  <c r="J19" i="13"/>
  <c r="J17" i="13"/>
  <c r="J15" i="13"/>
  <c r="J13" i="13"/>
  <c r="G23" i="13"/>
  <c r="G21" i="13"/>
  <c r="G19" i="13"/>
  <c r="G17" i="13"/>
  <c r="G15" i="13"/>
  <c r="G13" i="13"/>
  <c r="D23" i="13"/>
  <c r="D21" i="13"/>
  <c r="D19" i="13"/>
  <c r="D17" i="13"/>
  <c r="D15" i="13"/>
  <c r="D13" i="13"/>
  <c r="D39" i="13" l="1"/>
  <c r="D25" i="13" s="1"/>
  <c r="D40" i="13" l="1"/>
  <c r="D27" i="13" s="1"/>
  <c r="V39" i="13" l="1"/>
  <c r="P39" i="13"/>
  <c r="P25" i="13" s="1"/>
  <c r="M39" i="13"/>
  <c r="J39" i="13"/>
  <c r="J25" i="13" s="1"/>
  <c r="G39" i="13"/>
  <c r="S35" i="13"/>
  <c r="S19" i="13" l="1"/>
  <c r="S23" i="13"/>
  <c r="S15" i="13"/>
  <c r="S21" i="13"/>
  <c r="S13" i="13"/>
  <c r="S17" i="13"/>
  <c r="M40" i="13"/>
  <c r="M27" i="13" s="1"/>
  <c r="M25" i="13"/>
  <c r="G40" i="13"/>
  <c r="G27" i="13" s="1"/>
  <c r="G25" i="13"/>
  <c r="V40" i="13"/>
  <c r="V27" i="13" s="1"/>
  <c r="V25" i="13"/>
  <c r="P40" i="13"/>
  <c r="P27" i="13" s="1"/>
  <c r="S39" i="13"/>
  <c r="J40" i="13"/>
  <c r="J27" i="13" s="1"/>
  <c r="S40" i="13" l="1"/>
  <c r="S27" i="13" s="1"/>
  <c r="S25" i="13"/>
</calcChain>
</file>

<file path=xl/sharedStrings.xml><?xml version="1.0" encoding="utf-8"?>
<sst xmlns="http://schemas.openxmlformats.org/spreadsheetml/2006/main" count="38" uniqueCount="37">
  <si>
    <t>60х80</t>
  </si>
  <si>
    <t>Формат (см.) / Ярус</t>
  </si>
  <si>
    <t>30х40 / 1 ярус</t>
  </si>
  <si>
    <t>30х40 / 2 ярус</t>
  </si>
  <si>
    <t>30х80</t>
  </si>
  <si>
    <t>60х40 / 1 ярус</t>
  </si>
  <si>
    <t>60х40 / 2 ярус</t>
  </si>
  <si>
    <t>30х40 между окон</t>
  </si>
  <si>
    <t>70х20 на стеклах</t>
  </si>
  <si>
    <t>Состав пакета</t>
  </si>
  <si>
    <t>Кол-во
рекламных
мест</t>
  </si>
  <si>
    <t>30х40 меж. окон</t>
  </si>
  <si>
    <t xml:space="preserve">30х80 </t>
  </si>
  <si>
    <t xml:space="preserve">60х80 </t>
  </si>
  <si>
    <t xml:space="preserve">Количество мест в пакете зависит от составности электропоездов и может отличаться от указанного. </t>
  </si>
  <si>
    <t>При размещении рекламы сроком на 2 недели, прайс увеличивается на 20%.</t>
  </si>
  <si>
    <t>30х40</t>
  </si>
  <si>
    <t>Количество поездов</t>
  </si>
  <si>
    <t>Схема рекламных мест в вагонах</t>
  </si>
  <si>
    <t xml:space="preserve">Прайс на размещение рекламы внутри вагонов экспресс-электропоездов Московского региона,                                                  </t>
  </si>
  <si>
    <t>Действует с 1 Марта 2019 г.</t>
  </si>
  <si>
    <t>Пассажиропоток в месяц</t>
  </si>
  <si>
    <t>60х40</t>
  </si>
  <si>
    <t>Предоставление печатной продукции (РИМ):  за 5 календарных дней до начала периода размещения.</t>
  </si>
  <si>
    <t xml:space="preserve">для стикеров на стеклах запас равен 50% на 1 месяц, 75% - на 2 месяца, 100% - на 3 мес. </t>
  </si>
  <si>
    <t>При размещении рекламы политических партий используется коэффициэнт 1,3.</t>
  </si>
  <si>
    <t>Предоставление макета для согласования: за 15 календарных дней до начала периода размещения.</t>
  </si>
  <si>
    <t>Предоставление макета для производства:  за 7 календарных дней до начала периода размещения.</t>
  </si>
  <si>
    <t>Сроки предоставления фотоотчетов в течении 15 рабочих дней от даты начала размещения (не менее 5 фотографий по каждому направлению).</t>
  </si>
  <si>
    <t>В пакете участвует 100% подвижного состава.</t>
  </si>
  <si>
    <t>Количество стикеров в пакете для межоконного пространства - 2 стикера на вагон, для стикеров на стеклах -                 4 стикера на вагон.</t>
  </si>
  <si>
    <t>Для проведения рекламной кампании необходимо предоставить тираж стикеров с учетом запаса 30% при условии размещения на 1 месяц, при размещении 2 мес. запас равен 50%, 3 мес. - 75 %;</t>
  </si>
  <si>
    <t>Монтаж РИМ: не позднее 3 рабочих дней с момента начала рекламной кампании.</t>
  </si>
  <si>
    <t>Демонтаж РИМ: не ранее 3 рабочих дней до конца Рекламной кампании.</t>
  </si>
  <si>
    <t>Если старт РК не с 1 числа календарного месяца, то стоимость за кампанию рассчитывается  исходя из стоимости 1 дня календарного месяца этого периода.</t>
  </si>
  <si>
    <r>
      <t>в рублях,</t>
    </r>
    <r>
      <rPr>
        <b/>
        <sz val="12"/>
        <color rgb="FFFF0000"/>
        <rFont val="Calibri"/>
        <family val="2"/>
        <charset val="204"/>
        <scheme val="minor"/>
      </rPr>
      <t xml:space="preserve"> без учета НДС</t>
    </r>
  </si>
  <si>
    <t>Размещение рекламы в экспресс - электричках Подмосковья - РА Запад Медиа +7 (495) 721-55-45  ZapadMedia.ru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</si>
</sst>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&quot;р.&quot;;[Red]\-#,##0&quot;р.&quot;"/>
  </numFmts>
  <fonts count="13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 tint="0.14999847407452621"/>
      <name val="Calibri"/>
      <family val="2"/>
      <charset val="204"/>
      <scheme val="minor"/>
    </font>
    <font>
      <sz val="12"/>
      <color theme="1" tint="0.14999847407452621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u/>
      <sz val="16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898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5" tint="-0.24994659260841701"/>
      </left>
      <right/>
      <top/>
      <bottom/>
      <diagonal/>
    </border>
    <border>
      <left style="medium">
        <color rgb="FFC89800"/>
      </left>
      <right/>
      <top/>
      <bottom/>
      <diagonal/>
    </border>
    <border>
      <left style="medium">
        <color rgb="FF00B050"/>
      </left>
      <right/>
      <top/>
      <bottom/>
      <diagonal/>
    </border>
    <border>
      <left style="medium">
        <color theme="8" tint="-0.24994659260841701"/>
      </left>
      <right/>
      <top/>
      <bottom/>
      <diagonal/>
    </border>
    <border>
      <left style="medium">
        <color rgb="FF00B0F0"/>
      </left>
      <right/>
      <top/>
      <bottom/>
      <diagonal/>
    </border>
    <border>
      <left style="medium">
        <color theme="6" tint="-0.24994659260841701"/>
      </left>
      <right/>
      <top/>
      <bottom/>
      <diagonal/>
    </border>
    <border>
      <left style="medium">
        <color theme="9" tint="-0.24994659260841701"/>
      </left>
      <right/>
      <top/>
      <bottom/>
      <diagonal/>
    </border>
    <border>
      <left style="thin">
        <color theme="1" tint="0.24994659260841701"/>
      </left>
      <right/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34998626667073579"/>
      </left>
      <right/>
      <top style="thin">
        <color theme="1" tint="0.24994659260841701"/>
      </top>
      <bottom/>
      <diagonal/>
    </border>
    <border>
      <left/>
      <right style="thin">
        <color theme="1" tint="0.34998626667073579"/>
      </right>
      <top style="thin">
        <color theme="1" tint="0.24994659260841701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24994659260841701"/>
      </left>
      <right style="thin">
        <color indexed="64"/>
      </right>
      <top style="thin">
        <color theme="0" tint="-0.499984740745262"/>
      </top>
      <bottom style="thin">
        <color theme="1" tint="0.24994659260841701"/>
      </bottom>
      <diagonal/>
    </border>
    <border>
      <left style="thin">
        <color indexed="64"/>
      </left>
      <right style="thin">
        <color theme="1" tint="0.24994659260841701"/>
      </right>
      <top style="thin">
        <color theme="0" tint="-0.499984740745262"/>
      </top>
      <bottom style="thin">
        <color theme="1" tint="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5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5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C898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C898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00B05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00B05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8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8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rgb="FF00B0F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rgb="FF00B0F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6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6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9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9" tint="-0.24994659260841701"/>
      </bottom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/>
      <bottom style="thin">
        <color rgb="FFFF0000"/>
      </bottom>
      <diagonal/>
    </border>
    <border>
      <left/>
      <right style="thin">
        <color theme="1" tint="0.24994659260841701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 style="thin">
        <color theme="1" tint="0.24994659260841701"/>
      </left>
      <right/>
      <top/>
      <bottom style="thin">
        <color theme="0" tint="-0.499984740745262"/>
      </bottom>
      <diagonal/>
    </border>
    <border>
      <left/>
      <right style="thin">
        <color theme="1" tint="0.24994659260841701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34998626667073579"/>
      </left>
      <right/>
      <top style="medium">
        <color theme="5" tint="-0.24994659260841701"/>
      </top>
      <bottom style="thin">
        <color theme="1" tint="0.24994659260841701"/>
      </bottom>
      <diagonal/>
    </border>
    <border>
      <left/>
      <right style="thin">
        <color theme="1" tint="0.34998626667073579"/>
      </right>
      <top style="medium">
        <color theme="5" tint="-0.24994659260841701"/>
      </top>
      <bottom style="thin">
        <color theme="1" tint="0.24994659260841701"/>
      </bottom>
      <diagonal/>
    </border>
    <border>
      <left style="thin">
        <color theme="1" tint="0.34998626667073579"/>
      </left>
      <right/>
      <top style="thin">
        <color theme="1" tint="0.24994659260841701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24994659260841701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1" tint="0.24994659260841701"/>
      </bottom>
      <diagonal/>
    </border>
    <border>
      <left/>
      <right style="thin">
        <color theme="0" tint="-0.499984740745262"/>
      </right>
      <top/>
      <bottom style="thin">
        <color theme="1" tint="0.24994659260841701"/>
      </bottom>
      <diagonal/>
    </border>
    <border>
      <left style="thin">
        <color theme="0" tint="-0.499984740745262"/>
      </left>
      <right/>
      <top style="medium">
        <color rgb="FFC89800"/>
      </top>
      <bottom/>
      <diagonal/>
    </border>
    <border>
      <left/>
      <right style="thin">
        <color theme="0" tint="-0.499984740745262"/>
      </right>
      <top style="medium">
        <color rgb="FFC89800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 tint="0.24994659260841701"/>
      </bottom>
      <diagonal/>
    </border>
    <border>
      <left style="thin">
        <color theme="1" tint="0.24994659260841701"/>
      </left>
      <right/>
      <top/>
      <bottom style="thin">
        <color theme="1" tint="0.24994659260841701"/>
      </bottom>
      <diagonal/>
    </border>
    <border>
      <left style="thin">
        <color theme="0" tint="-0.499984740745262"/>
      </left>
      <right/>
      <top style="thin">
        <color theme="1" tint="0.24994659260841701"/>
      </top>
      <bottom style="thin">
        <color rgb="FFFF0000"/>
      </bottom>
      <diagonal/>
    </border>
    <border>
      <left/>
      <right style="thin">
        <color theme="0" tint="-0.499984740745262"/>
      </right>
      <top style="thin">
        <color theme="1" tint="0.24994659260841701"/>
      </top>
      <bottom style="thin">
        <color rgb="FFFF0000"/>
      </bottom>
      <diagonal/>
    </border>
    <border>
      <left style="thin">
        <color theme="0" tint="-0.499984740745262"/>
      </left>
      <right/>
      <top/>
      <bottom style="thin">
        <color rgb="FFFF0000"/>
      </bottom>
      <diagonal/>
    </border>
    <border>
      <left/>
      <right style="thin">
        <color theme="0" tint="-0.499984740745262"/>
      </right>
      <top/>
      <bottom style="thin">
        <color rgb="FFFF0000"/>
      </bottom>
      <diagonal/>
    </border>
    <border>
      <left style="thin">
        <color theme="0" tint="-0.499984740745262"/>
      </left>
      <right/>
      <top style="medium">
        <color theme="5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5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rgb="FFC89800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rgb="FFC8980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rgb="FF00B050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rgb="FF00B05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8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8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rgb="FF00B0F0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rgb="FF00B0F0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6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6" tint="-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9" tint="-0.2499465926084170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9" tint="-0.24994659260841701"/>
      </top>
      <bottom style="thin">
        <color theme="0" tint="-0.499984740745262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65">
    <xf numFmtId="0" fontId="0" fillId="0" borderId="0" xfId="0"/>
    <xf numFmtId="0" fontId="3" fillId="3" borderId="0" xfId="1" applyFont="1" applyFill="1"/>
    <xf numFmtId="0" fontId="3" fillId="3" borderId="0" xfId="1" applyFont="1" applyFill="1" applyAlignment="1">
      <alignment horizontal="left"/>
    </xf>
    <xf numFmtId="0" fontId="3" fillId="3" borderId="0" xfId="1" applyFont="1" applyFill="1" applyBorder="1"/>
    <xf numFmtId="0" fontId="3" fillId="0" borderId="0" xfId="1" applyFont="1"/>
    <xf numFmtId="0" fontId="3" fillId="3" borderId="0" xfId="1" applyFont="1" applyFill="1" applyAlignment="1"/>
    <xf numFmtId="0" fontId="3" fillId="3" borderId="0" xfId="1" applyFont="1" applyFill="1" applyBorder="1" applyAlignment="1">
      <alignment horizontal="left"/>
    </xf>
    <xf numFmtId="0" fontId="3" fillId="3" borderId="0" xfId="1" applyFont="1" applyFill="1" applyBorder="1" applyAlignment="1"/>
    <xf numFmtId="0" fontId="3" fillId="0" borderId="0" xfId="1" applyFont="1" applyBorder="1"/>
    <xf numFmtId="0" fontId="3" fillId="3" borderId="4" xfId="1" applyFont="1" applyFill="1" applyBorder="1" applyAlignment="1">
      <alignment horizontal="left"/>
    </xf>
    <xf numFmtId="0" fontId="3" fillId="3" borderId="5" xfId="1" applyFont="1" applyFill="1" applyBorder="1" applyAlignment="1">
      <alignment horizontal="left"/>
    </xf>
    <xf numFmtId="0" fontId="3" fillId="3" borderId="6" xfId="1" applyFont="1" applyFill="1" applyBorder="1" applyAlignment="1">
      <alignment horizontal="left"/>
    </xf>
    <xf numFmtId="0" fontId="3" fillId="3" borderId="7" xfId="1" applyFont="1" applyFill="1" applyBorder="1" applyAlignment="1">
      <alignment horizontal="left"/>
    </xf>
    <xf numFmtId="0" fontId="3" fillId="3" borderId="8" xfId="1" applyFont="1" applyFill="1" applyBorder="1" applyAlignment="1">
      <alignment horizontal="left"/>
    </xf>
    <xf numFmtId="0" fontId="3" fillId="3" borderId="9" xfId="1" applyFont="1" applyFill="1" applyBorder="1" applyAlignment="1">
      <alignment horizontal="left"/>
    </xf>
    <xf numFmtId="0" fontId="3" fillId="3" borderId="10" xfId="1" applyFont="1" applyFill="1" applyBorder="1" applyAlignment="1">
      <alignment horizontal="left"/>
    </xf>
    <xf numFmtId="0" fontId="3" fillId="0" borderId="0" xfId="1" applyFont="1" applyAlignment="1">
      <alignment horizontal="left"/>
    </xf>
    <xf numFmtId="0" fontId="3" fillId="3" borderId="4" xfId="1" applyFont="1" applyFill="1" applyBorder="1"/>
    <xf numFmtId="0" fontId="6" fillId="3" borderId="0" xfId="1" applyFont="1" applyFill="1" applyBorder="1" applyAlignment="1">
      <alignment horizontal="center" vertical="center" wrapText="1"/>
    </xf>
    <xf numFmtId="0" fontId="3" fillId="3" borderId="5" xfId="1" applyFont="1" applyFill="1" applyBorder="1"/>
    <xf numFmtId="0" fontId="3" fillId="3" borderId="6" xfId="1" applyFont="1" applyFill="1" applyBorder="1"/>
    <xf numFmtId="0" fontId="3" fillId="3" borderId="7" xfId="1" applyFont="1" applyFill="1" applyBorder="1"/>
    <xf numFmtId="0" fontId="3" fillId="3" borderId="8" xfId="1" applyFont="1" applyFill="1" applyBorder="1"/>
    <xf numFmtId="0" fontId="3" fillId="3" borderId="9" xfId="1" applyFont="1" applyFill="1" applyBorder="1"/>
    <xf numFmtId="0" fontId="3" fillId="3" borderId="10" xfId="1" applyFont="1" applyFill="1" applyBorder="1"/>
    <xf numFmtId="0" fontId="8" fillId="3" borderId="0" xfId="1" applyFont="1" applyFill="1" applyBorder="1" applyAlignment="1">
      <alignment horizontal="left"/>
    </xf>
    <xf numFmtId="0" fontId="8" fillId="3" borderId="0" xfId="1" applyFont="1" applyFill="1" applyAlignment="1">
      <alignment horizontal="left"/>
    </xf>
    <xf numFmtId="1" fontId="7" fillId="0" borderId="0" xfId="1" applyNumberFormat="1" applyFont="1" applyFill="1" applyBorder="1" applyAlignment="1">
      <alignment horizontal="center" vertical="center" wrapText="1"/>
    </xf>
    <xf numFmtId="0" fontId="3" fillId="3" borderId="42" xfId="1" applyFont="1" applyFill="1" applyBorder="1"/>
    <xf numFmtId="0" fontId="3" fillId="3" borderId="42" xfId="1" applyFont="1" applyFill="1" applyBorder="1" applyAlignment="1">
      <alignment horizontal="left"/>
    </xf>
    <xf numFmtId="0" fontId="9" fillId="3" borderId="0" xfId="1" applyFont="1" applyFill="1" applyBorder="1"/>
    <xf numFmtId="0" fontId="3" fillId="3" borderId="0" xfId="1" applyFont="1" applyFill="1" applyAlignment="1">
      <alignment vertical="top"/>
    </xf>
    <xf numFmtId="0" fontId="3" fillId="3" borderId="0" xfId="1" applyFont="1" applyFill="1" applyAlignment="1">
      <alignment vertical="top" wrapText="1"/>
    </xf>
    <xf numFmtId="0" fontId="3" fillId="3" borderId="0" xfId="0" applyFont="1" applyFill="1" applyAlignment="1">
      <alignment vertical="center" wrapText="1"/>
    </xf>
    <xf numFmtId="0" fontId="4" fillId="3" borderId="0" xfId="1" applyFont="1" applyFill="1" applyBorder="1" applyAlignment="1">
      <alignment horizontal="center" vertical="center" wrapText="1"/>
    </xf>
    <xf numFmtId="164" fontId="3" fillId="3" borderId="0" xfId="1" applyNumberFormat="1" applyFont="1" applyFill="1" applyBorder="1" applyAlignment="1">
      <alignment vertical="center" wrapText="1"/>
    </xf>
    <xf numFmtId="0" fontId="4" fillId="3" borderId="0" xfId="1" applyFont="1" applyFill="1" applyBorder="1" applyAlignment="1"/>
    <xf numFmtId="0" fontId="3" fillId="0" borderId="0" xfId="1" applyFont="1" applyFill="1" applyBorder="1" applyAlignment="1">
      <alignment horizontal="left"/>
    </xf>
    <xf numFmtId="1" fontId="3" fillId="3" borderId="0" xfId="1" applyNumberFormat="1" applyFont="1" applyFill="1" applyBorder="1" applyAlignment="1">
      <alignment vertical="center" wrapText="1"/>
    </xf>
    <xf numFmtId="0" fontId="4" fillId="3" borderId="52" xfId="1" applyFont="1" applyFill="1" applyBorder="1" applyAlignment="1">
      <alignment horizontal="center" vertical="center" wrapText="1"/>
    </xf>
    <xf numFmtId="0" fontId="4" fillId="3" borderId="12" xfId="1" applyFont="1" applyFill="1" applyBorder="1" applyAlignment="1">
      <alignment horizontal="center" vertical="center" wrapText="1"/>
    </xf>
    <xf numFmtId="0" fontId="4" fillId="3" borderId="17" xfId="1" applyFont="1" applyFill="1" applyBorder="1" applyAlignment="1">
      <alignment horizontal="center" vertical="center" wrapText="1"/>
    </xf>
    <xf numFmtId="1" fontId="3" fillId="3" borderId="0" xfId="1" applyNumberFormat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horizontal="left"/>
    </xf>
    <xf numFmtId="0" fontId="3" fillId="3" borderId="0" xfId="1" applyFont="1" applyFill="1" applyAlignment="1">
      <alignment horizontal="left" vertical="top"/>
    </xf>
    <xf numFmtId="0" fontId="3" fillId="3" borderId="0" xfId="1" applyFont="1" applyFill="1" applyAlignment="1">
      <alignment horizontal="left"/>
    </xf>
    <xf numFmtId="0" fontId="4" fillId="3" borderId="0" xfId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3" fillId="3" borderId="0" xfId="2" applyFont="1" applyFill="1" applyBorder="1" applyAlignment="1" applyProtection="1">
      <alignment horizontal="center"/>
    </xf>
    <xf numFmtId="0" fontId="4" fillId="3" borderId="0" xfId="0" applyFont="1" applyFill="1" applyAlignment="1">
      <alignment horizontal="center"/>
    </xf>
    <xf numFmtId="3" fontId="5" fillId="9" borderId="68" xfId="1" applyNumberFormat="1" applyFont="1" applyFill="1" applyBorder="1" applyAlignment="1">
      <alignment horizontal="center" vertical="center" wrapText="1"/>
    </xf>
    <xf numFmtId="3" fontId="5" fillId="9" borderId="69" xfId="1" applyNumberFormat="1" applyFont="1" applyFill="1" applyBorder="1" applyAlignment="1">
      <alignment horizontal="center" vertical="center" wrapText="1"/>
    </xf>
    <xf numFmtId="3" fontId="5" fillId="9" borderId="71" xfId="1" applyNumberFormat="1" applyFont="1" applyFill="1" applyBorder="1" applyAlignment="1">
      <alignment horizontal="center" vertical="center" wrapText="1"/>
    </xf>
    <xf numFmtId="3" fontId="5" fillId="9" borderId="72" xfId="1" applyNumberFormat="1" applyFont="1" applyFill="1" applyBorder="1" applyAlignment="1">
      <alignment horizontal="center" vertical="center" wrapText="1"/>
    </xf>
    <xf numFmtId="3" fontId="5" fillId="10" borderId="68" xfId="1" applyNumberFormat="1" applyFont="1" applyFill="1" applyBorder="1" applyAlignment="1">
      <alignment horizontal="center" vertical="center" wrapText="1"/>
    </xf>
    <xf numFmtId="3" fontId="5" fillId="10" borderId="69" xfId="1" applyNumberFormat="1" applyFont="1" applyFill="1" applyBorder="1" applyAlignment="1">
      <alignment horizontal="center" vertical="center" wrapText="1"/>
    </xf>
    <xf numFmtId="3" fontId="5" fillId="10" borderId="71" xfId="1" applyNumberFormat="1" applyFont="1" applyFill="1" applyBorder="1" applyAlignment="1">
      <alignment horizontal="center" vertical="center" wrapText="1"/>
    </xf>
    <xf numFmtId="3" fontId="5" fillId="10" borderId="72" xfId="1" applyNumberFormat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wrapText="1"/>
    </xf>
    <xf numFmtId="164" fontId="3" fillId="3" borderId="55" xfId="1" applyNumberFormat="1" applyFont="1" applyFill="1" applyBorder="1" applyAlignment="1">
      <alignment horizontal="center" vertical="center" wrapText="1"/>
    </xf>
    <xf numFmtId="164" fontId="3" fillId="3" borderId="56" xfId="1" applyNumberFormat="1" applyFont="1" applyFill="1" applyBorder="1" applyAlignment="1">
      <alignment horizontal="center" vertical="center" wrapText="1"/>
    </xf>
    <xf numFmtId="164" fontId="3" fillId="3" borderId="57" xfId="1" applyNumberFormat="1" applyFont="1" applyFill="1" applyBorder="1" applyAlignment="1">
      <alignment horizontal="center" vertical="center" wrapText="1"/>
    </xf>
    <xf numFmtId="164" fontId="3" fillId="3" borderId="58" xfId="1" applyNumberFormat="1" applyFont="1" applyFill="1" applyBorder="1" applyAlignment="1">
      <alignment horizontal="center" vertical="center" wrapText="1"/>
    </xf>
    <xf numFmtId="164" fontId="3" fillId="3" borderId="62" xfId="1" applyNumberFormat="1" applyFont="1" applyFill="1" applyBorder="1" applyAlignment="1">
      <alignment horizontal="center" vertical="center" wrapText="1"/>
    </xf>
    <xf numFmtId="164" fontId="3" fillId="3" borderId="63" xfId="1" applyNumberFormat="1" applyFont="1" applyFill="1" applyBorder="1" applyAlignment="1">
      <alignment horizontal="center" vertical="center" wrapText="1"/>
    </xf>
    <xf numFmtId="3" fontId="5" fillId="8" borderId="68" xfId="1" applyNumberFormat="1" applyFont="1" applyFill="1" applyBorder="1" applyAlignment="1">
      <alignment horizontal="center" vertical="center" wrapText="1"/>
    </xf>
    <xf numFmtId="3" fontId="5" fillId="8" borderId="69" xfId="1" applyNumberFormat="1" applyFont="1" applyFill="1" applyBorder="1" applyAlignment="1">
      <alignment horizontal="center" vertical="center" wrapText="1"/>
    </xf>
    <xf numFmtId="3" fontId="5" fillId="8" borderId="71" xfId="1" applyNumberFormat="1" applyFont="1" applyFill="1" applyBorder="1" applyAlignment="1">
      <alignment horizontal="center" vertical="center" wrapText="1"/>
    </xf>
    <xf numFmtId="3" fontId="5" fillId="8" borderId="72" xfId="1" applyNumberFormat="1" applyFont="1" applyFill="1" applyBorder="1" applyAlignment="1">
      <alignment horizontal="center" vertical="center" wrapText="1"/>
    </xf>
    <xf numFmtId="1" fontId="3" fillId="0" borderId="22" xfId="1" applyNumberFormat="1" applyFont="1" applyFill="1" applyBorder="1" applyAlignment="1">
      <alignment horizontal="center" vertical="center" wrapText="1"/>
    </xf>
    <xf numFmtId="1" fontId="3" fillId="0" borderId="23" xfId="1" applyNumberFormat="1" applyFont="1" applyFill="1" applyBorder="1" applyAlignment="1">
      <alignment horizontal="center" vertical="center" wrapText="1"/>
    </xf>
    <xf numFmtId="1" fontId="3" fillId="0" borderId="87" xfId="1" applyNumberFormat="1" applyFont="1" applyFill="1" applyBorder="1" applyAlignment="1">
      <alignment horizontal="center" vertical="center" wrapText="1"/>
    </xf>
    <xf numFmtId="1" fontId="3" fillId="0" borderId="88" xfId="1" applyNumberFormat="1" applyFont="1" applyFill="1" applyBorder="1" applyAlignment="1">
      <alignment horizontal="center" vertical="center" wrapText="1"/>
    </xf>
    <xf numFmtId="164" fontId="3" fillId="3" borderId="53" xfId="1" applyNumberFormat="1" applyFont="1" applyFill="1" applyBorder="1" applyAlignment="1">
      <alignment horizontal="center" vertical="center" wrapText="1"/>
    </xf>
    <xf numFmtId="164" fontId="3" fillId="3" borderId="54" xfId="1" applyNumberFormat="1" applyFont="1" applyFill="1" applyBorder="1" applyAlignment="1">
      <alignment horizontal="center" vertical="center" wrapText="1"/>
    </xf>
    <xf numFmtId="164" fontId="3" fillId="3" borderId="15" xfId="1" applyNumberFormat="1" applyFont="1" applyFill="1" applyBorder="1" applyAlignment="1">
      <alignment horizontal="center" vertical="center" wrapText="1"/>
    </xf>
    <xf numFmtId="164" fontId="3" fillId="3" borderId="16" xfId="1" applyNumberFormat="1" applyFont="1" applyFill="1" applyBorder="1" applyAlignment="1">
      <alignment horizontal="center" vertical="center" wrapText="1"/>
    </xf>
    <xf numFmtId="164" fontId="3" fillId="3" borderId="59" xfId="1" applyNumberFormat="1" applyFont="1" applyFill="1" applyBorder="1" applyAlignment="1">
      <alignment horizontal="center" vertical="center" wrapText="1"/>
    </xf>
    <xf numFmtId="164" fontId="3" fillId="3" borderId="60" xfId="1" applyNumberFormat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top"/>
    </xf>
    <xf numFmtId="0" fontId="4" fillId="3" borderId="13" xfId="1" applyFont="1" applyFill="1" applyBorder="1" applyAlignment="1">
      <alignment horizontal="center" vertical="center" wrapText="1"/>
    </xf>
    <xf numFmtId="0" fontId="4" fillId="3" borderId="14" xfId="1" applyFont="1" applyFill="1" applyBorder="1" applyAlignment="1">
      <alignment horizontal="center" vertical="center" wrapText="1"/>
    </xf>
    <xf numFmtId="1" fontId="3" fillId="0" borderId="24" xfId="1" applyNumberFormat="1" applyFont="1" applyFill="1" applyBorder="1" applyAlignment="1">
      <alignment horizontal="center" vertical="center" wrapText="1"/>
    </xf>
    <xf numFmtId="1" fontId="3" fillId="0" borderId="25" xfId="1" applyNumberFormat="1" applyFont="1" applyFill="1" applyBorder="1" applyAlignment="1">
      <alignment horizontal="center" vertical="center" wrapText="1"/>
    </xf>
    <xf numFmtId="1" fontId="3" fillId="0" borderId="26" xfId="1" applyNumberFormat="1" applyFont="1" applyFill="1" applyBorder="1" applyAlignment="1">
      <alignment horizontal="center" vertical="center" wrapText="1"/>
    </xf>
    <xf numFmtId="1" fontId="3" fillId="0" borderId="27" xfId="1" applyNumberFormat="1" applyFont="1" applyFill="1" applyBorder="1" applyAlignment="1">
      <alignment horizontal="center" vertical="center" wrapText="1"/>
    </xf>
    <xf numFmtId="1" fontId="3" fillId="0" borderId="34" xfId="1" applyNumberFormat="1" applyFont="1" applyFill="1" applyBorder="1" applyAlignment="1">
      <alignment horizontal="center" vertical="center" wrapText="1"/>
    </xf>
    <xf numFmtId="1" fontId="3" fillId="0" borderId="35" xfId="1" applyNumberFormat="1" applyFont="1" applyFill="1" applyBorder="1" applyAlignment="1">
      <alignment horizontal="center" vertical="center" wrapText="1"/>
    </xf>
    <xf numFmtId="1" fontId="3" fillId="0" borderId="28" xfId="1" applyNumberFormat="1" applyFont="1" applyFill="1" applyBorder="1" applyAlignment="1">
      <alignment horizontal="center" vertical="center" wrapText="1"/>
    </xf>
    <xf numFmtId="1" fontId="3" fillId="0" borderId="29" xfId="1" applyNumberFormat="1" applyFont="1" applyFill="1" applyBorder="1" applyAlignment="1">
      <alignment horizontal="center" vertical="center" wrapText="1"/>
    </xf>
    <xf numFmtId="1" fontId="3" fillId="0" borderId="30" xfId="1" applyNumberFormat="1" applyFont="1" applyFill="1" applyBorder="1" applyAlignment="1">
      <alignment horizontal="center" vertical="center" wrapText="1"/>
    </xf>
    <xf numFmtId="1" fontId="3" fillId="0" borderId="31" xfId="1" applyNumberFormat="1" applyFont="1" applyFill="1" applyBorder="1" applyAlignment="1">
      <alignment horizontal="center" vertical="center" wrapText="1"/>
    </xf>
    <xf numFmtId="1" fontId="3" fillId="0" borderId="32" xfId="1" applyNumberFormat="1" applyFont="1" applyFill="1" applyBorder="1" applyAlignment="1">
      <alignment horizontal="center" vertical="center" wrapText="1"/>
    </xf>
    <xf numFmtId="1" fontId="3" fillId="0" borderId="33" xfId="1" applyNumberFormat="1" applyFont="1" applyFill="1" applyBorder="1" applyAlignment="1">
      <alignment horizontal="center" vertical="center" wrapText="1"/>
    </xf>
    <xf numFmtId="164" fontId="3" fillId="3" borderId="61" xfId="1" applyNumberFormat="1" applyFont="1" applyFill="1" applyBorder="1" applyAlignment="1">
      <alignment horizontal="center" vertical="center" wrapText="1"/>
    </xf>
    <xf numFmtId="164" fontId="3" fillId="3" borderId="17" xfId="1" applyNumberFormat="1" applyFont="1" applyFill="1" applyBorder="1" applyAlignment="1">
      <alignment horizontal="center" vertical="center" wrapText="1"/>
    </xf>
    <xf numFmtId="164" fontId="3" fillId="3" borderId="11" xfId="1" applyNumberFormat="1" applyFont="1" applyFill="1" applyBorder="1" applyAlignment="1">
      <alignment horizontal="center" vertical="center" wrapText="1"/>
    </xf>
    <xf numFmtId="164" fontId="3" fillId="3" borderId="12" xfId="1" applyNumberFormat="1" applyFont="1" applyFill="1" applyBorder="1" applyAlignment="1">
      <alignment horizontal="center" vertical="center" wrapText="1"/>
    </xf>
    <xf numFmtId="0" fontId="4" fillId="2" borderId="11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 wrapText="1"/>
    </xf>
    <xf numFmtId="0" fontId="4" fillId="2" borderId="41" xfId="1" applyFont="1" applyFill="1" applyBorder="1" applyAlignment="1">
      <alignment horizontal="center" vertical="center" wrapText="1"/>
    </xf>
    <xf numFmtId="1" fontId="3" fillId="0" borderId="75" xfId="1" applyNumberFormat="1" applyFont="1" applyFill="1" applyBorder="1" applyAlignment="1">
      <alignment horizontal="center" vertical="center" wrapText="1"/>
    </xf>
    <xf numFmtId="1" fontId="3" fillId="0" borderId="76" xfId="1" applyNumberFormat="1" applyFont="1" applyFill="1" applyBorder="1" applyAlignment="1">
      <alignment horizontal="center" vertical="center" wrapText="1"/>
    </xf>
    <xf numFmtId="1" fontId="3" fillId="0" borderId="77" xfId="1" applyNumberFormat="1" applyFont="1" applyFill="1" applyBorder="1" applyAlignment="1">
      <alignment horizontal="center" vertical="center" wrapText="1"/>
    </xf>
    <xf numFmtId="1" fontId="3" fillId="0" borderId="78" xfId="1" applyNumberFormat="1" applyFont="1" applyFill="1" applyBorder="1" applyAlignment="1">
      <alignment horizontal="center" vertical="center" wrapText="1"/>
    </xf>
    <xf numFmtId="1" fontId="3" fillId="0" borderId="79" xfId="1" applyNumberFormat="1" applyFont="1" applyFill="1" applyBorder="1" applyAlignment="1">
      <alignment horizontal="center" vertical="center" wrapText="1"/>
    </xf>
    <xf numFmtId="1" fontId="3" fillId="0" borderId="80" xfId="1" applyNumberFormat="1" applyFont="1" applyFill="1" applyBorder="1" applyAlignment="1">
      <alignment horizontal="center" vertical="center" wrapText="1"/>
    </xf>
    <xf numFmtId="1" fontId="3" fillId="0" borderId="81" xfId="1" applyNumberFormat="1" applyFont="1" applyFill="1" applyBorder="1" applyAlignment="1">
      <alignment horizontal="center" vertical="center" wrapText="1"/>
    </xf>
    <xf numFmtId="1" fontId="3" fillId="0" borderId="82" xfId="1" applyNumberFormat="1" applyFont="1" applyFill="1" applyBorder="1" applyAlignment="1">
      <alignment horizontal="center" vertical="center" wrapText="1"/>
    </xf>
    <xf numFmtId="1" fontId="3" fillId="0" borderId="83" xfId="1" applyNumberFormat="1" applyFont="1" applyFill="1" applyBorder="1" applyAlignment="1">
      <alignment horizontal="center" vertical="center" wrapText="1"/>
    </xf>
    <xf numFmtId="1" fontId="3" fillId="0" borderId="84" xfId="1" applyNumberFormat="1" applyFont="1" applyFill="1" applyBorder="1" applyAlignment="1">
      <alignment horizontal="center" vertical="center" wrapText="1"/>
    </xf>
    <xf numFmtId="0" fontId="4" fillId="3" borderId="18" xfId="1" applyFont="1" applyFill="1" applyBorder="1" applyAlignment="1">
      <alignment horizontal="center" vertical="center" wrapText="1"/>
    </xf>
    <xf numFmtId="0" fontId="4" fillId="3" borderId="19" xfId="1" applyFont="1" applyFill="1" applyBorder="1" applyAlignment="1">
      <alignment horizontal="center" vertical="center" wrapText="1"/>
    </xf>
    <xf numFmtId="0" fontId="4" fillId="3" borderId="20" xfId="1" applyFont="1" applyFill="1" applyBorder="1" applyAlignment="1">
      <alignment horizontal="center" vertical="center" wrapText="1"/>
    </xf>
    <xf numFmtId="0" fontId="4" fillId="3" borderId="21" xfId="1" applyFont="1" applyFill="1" applyBorder="1" applyAlignment="1">
      <alignment horizontal="center" vertical="center" wrapText="1"/>
    </xf>
    <xf numFmtId="0" fontId="4" fillId="3" borderId="43" xfId="1" applyFont="1" applyFill="1" applyBorder="1" applyAlignment="1">
      <alignment horizontal="center" vertical="center" wrapText="1"/>
    </xf>
    <xf numFmtId="0" fontId="4" fillId="3" borderId="44" xfId="1" applyFont="1" applyFill="1" applyBorder="1" applyAlignment="1">
      <alignment horizontal="center" vertical="center" wrapText="1"/>
    </xf>
    <xf numFmtId="1" fontId="3" fillId="0" borderId="45" xfId="1" applyNumberFormat="1" applyFont="1" applyFill="1" applyBorder="1" applyAlignment="1">
      <alignment horizontal="center" vertical="center" wrapText="1"/>
    </xf>
    <xf numFmtId="1" fontId="3" fillId="0" borderId="46" xfId="1" applyNumberFormat="1" applyFont="1" applyFill="1" applyBorder="1" applyAlignment="1">
      <alignment horizontal="center" vertical="center" wrapText="1"/>
    </xf>
    <xf numFmtId="1" fontId="3" fillId="0" borderId="50" xfId="1" applyNumberFormat="1" applyFont="1" applyFill="1" applyBorder="1" applyAlignment="1">
      <alignment horizontal="center" vertical="center" wrapText="1"/>
    </xf>
    <xf numFmtId="1" fontId="3" fillId="0" borderId="51" xfId="1" applyNumberFormat="1" applyFont="1" applyFill="1" applyBorder="1" applyAlignment="1">
      <alignment horizontal="center" vertical="center" wrapText="1"/>
    </xf>
    <xf numFmtId="1" fontId="3" fillId="0" borderId="47" xfId="1" applyNumberFormat="1" applyFont="1" applyFill="1" applyBorder="1" applyAlignment="1">
      <alignment horizontal="center" vertical="center" wrapText="1"/>
    </xf>
    <xf numFmtId="1" fontId="3" fillId="0" borderId="48" xfId="1" applyNumberFormat="1" applyFont="1" applyFill="1" applyBorder="1" applyAlignment="1">
      <alignment horizontal="center" vertical="center" wrapText="1"/>
    </xf>
    <xf numFmtId="0" fontId="4" fillId="2" borderId="38" xfId="1" applyFont="1" applyFill="1" applyBorder="1" applyAlignment="1">
      <alignment horizontal="center" vertical="center" wrapText="1"/>
    </xf>
    <xf numFmtId="0" fontId="4" fillId="2" borderId="39" xfId="1" applyFont="1" applyFill="1" applyBorder="1" applyAlignment="1">
      <alignment horizontal="center" vertical="center" wrapText="1"/>
    </xf>
    <xf numFmtId="3" fontId="5" fillId="7" borderId="68" xfId="1" applyNumberFormat="1" applyFont="1" applyFill="1" applyBorder="1" applyAlignment="1">
      <alignment horizontal="center" vertical="center" wrapText="1"/>
    </xf>
    <xf numFmtId="3" fontId="5" fillId="7" borderId="69" xfId="1" applyNumberFormat="1" applyFont="1" applyFill="1" applyBorder="1" applyAlignment="1">
      <alignment horizontal="center" vertical="center" wrapText="1"/>
    </xf>
    <xf numFmtId="3" fontId="5" fillId="7" borderId="71" xfId="1" applyNumberFormat="1" applyFont="1" applyFill="1" applyBorder="1" applyAlignment="1">
      <alignment horizontal="center" vertical="center" wrapText="1"/>
    </xf>
    <xf numFmtId="3" fontId="5" fillId="7" borderId="72" xfId="1" applyNumberFormat="1" applyFont="1" applyFill="1" applyBorder="1" applyAlignment="1">
      <alignment horizontal="center" vertical="center" wrapText="1"/>
    </xf>
    <xf numFmtId="0" fontId="10" fillId="3" borderId="0" xfId="1" applyFont="1" applyFill="1" applyAlignment="1">
      <alignment horizontal="left" vertical="center" wrapText="1"/>
    </xf>
    <xf numFmtId="0" fontId="3" fillId="3" borderId="0" xfId="1" applyFont="1" applyFill="1" applyAlignment="1">
      <alignment horizontal="left" wrapText="1"/>
    </xf>
    <xf numFmtId="1" fontId="3" fillId="0" borderId="85" xfId="1" applyNumberFormat="1" applyFont="1" applyFill="1" applyBorder="1" applyAlignment="1">
      <alignment horizontal="center" vertical="center" wrapText="1"/>
    </xf>
    <xf numFmtId="1" fontId="3" fillId="0" borderId="86" xfId="1" applyNumberFormat="1" applyFont="1" applyFill="1" applyBorder="1" applyAlignment="1">
      <alignment horizontal="center" vertical="center" wrapText="1"/>
    </xf>
    <xf numFmtId="0" fontId="5" fillId="2" borderId="11" xfId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 vertical="center" wrapText="1"/>
    </xf>
    <xf numFmtId="0" fontId="5" fillId="2" borderId="70" xfId="1" applyFont="1" applyFill="1" applyBorder="1" applyAlignment="1">
      <alignment horizontal="center" vertical="center" wrapText="1"/>
    </xf>
    <xf numFmtId="0" fontId="5" fillId="2" borderId="49" xfId="1" applyFont="1" applyFill="1" applyBorder="1" applyAlignment="1">
      <alignment horizontal="center" vertical="center" wrapText="1"/>
    </xf>
    <xf numFmtId="3" fontId="5" fillId="4" borderId="64" xfId="1" applyNumberFormat="1" applyFont="1" applyFill="1" applyBorder="1" applyAlignment="1">
      <alignment horizontal="center" vertical="center" wrapText="1"/>
    </xf>
    <xf numFmtId="3" fontId="5" fillId="4" borderId="65" xfId="1" applyNumberFormat="1" applyFont="1" applyFill="1" applyBorder="1" applyAlignment="1">
      <alignment horizontal="center" vertical="center" wrapText="1"/>
    </xf>
    <xf numFmtId="3" fontId="5" fillId="4" borderId="71" xfId="1" applyNumberFormat="1" applyFont="1" applyFill="1" applyBorder="1" applyAlignment="1">
      <alignment horizontal="center" vertical="center" wrapText="1"/>
    </xf>
    <xf numFmtId="3" fontId="5" fillId="4" borderId="72" xfId="1" applyNumberFormat="1" applyFont="1" applyFill="1" applyBorder="1" applyAlignment="1">
      <alignment horizontal="center" vertical="center" wrapText="1"/>
    </xf>
    <xf numFmtId="3" fontId="5" fillId="5" borderId="66" xfId="1" applyNumberFormat="1" applyFont="1" applyFill="1" applyBorder="1" applyAlignment="1">
      <alignment horizontal="center" vertical="center" wrapText="1"/>
    </xf>
    <xf numFmtId="3" fontId="5" fillId="5" borderId="67" xfId="1" applyNumberFormat="1" applyFont="1" applyFill="1" applyBorder="1" applyAlignment="1">
      <alignment horizontal="center" vertical="center" wrapText="1"/>
    </xf>
    <xf numFmtId="3" fontId="5" fillId="5" borderId="73" xfId="1" applyNumberFormat="1" applyFont="1" applyFill="1" applyBorder="1" applyAlignment="1">
      <alignment horizontal="center" vertical="center" wrapText="1"/>
    </xf>
    <xf numFmtId="3" fontId="5" fillId="5" borderId="74" xfId="1" applyNumberFormat="1" applyFont="1" applyFill="1" applyBorder="1" applyAlignment="1">
      <alignment horizontal="center" vertical="center" wrapText="1"/>
    </xf>
    <xf numFmtId="3" fontId="5" fillId="6" borderId="68" xfId="1" applyNumberFormat="1" applyFont="1" applyFill="1" applyBorder="1" applyAlignment="1">
      <alignment horizontal="center" vertical="center" wrapText="1"/>
    </xf>
    <xf numFmtId="3" fontId="5" fillId="6" borderId="69" xfId="1" applyNumberFormat="1" applyFont="1" applyFill="1" applyBorder="1" applyAlignment="1">
      <alignment horizontal="center" vertical="center" wrapText="1"/>
    </xf>
    <xf numFmtId="3" fontId="5" fillId="6" borderId="71" xfId="1" applyNumberFormat="1" applyFont="1" applyFill="1" applyBorder="1" applyAlignment="1">
      <alignment horizontal="center" vertical="center" wrapText="1"/>
    </xf>
    <xf numFmtId="3" fontId="5" fillId="6" borderId="72" xfId="1" applyNumberFormat="1" applyFont="1" applyFill="1" applyBorder="1" applyAlignment="1">
      <alignment horizontal="center" vertical="center" wrapText="1"/>
    </xf>
    <xf numFmtId="1" fontId="3" fillId="0" borderId="36" xfId="1" applyNumberFormat="1" applyFont="1" applyFill="1" applyBorder="1" applyAlignment="1">
      <alignment horizontal="center" vertical="center" wrapText="1"/>
    </xf>
    <xf numFmtId="1" fontId="3" fillId="0" borderId="37" xfId="1" applyNumberFormat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0" fontId="4" fillId="3" borderId="12" xfId="1" applyFont="1" applyFill="1" applyBorder="1" applyAlignment="1">
      <alignment horizontal="center" vertical="center" wrapText="1"/>
    </xf>
    <xf numFmtId="0" fontId="4" fillId="3" borderId="38" xfId="1" applyFont="1" applyFill="1" applyBorder="1" applyAlignment="1">
      <alignment horizontal="center" vertical="center" wrapText="1"/>
    </xf>
    <xf numFmtId="0" fontId="4" fillId="3" borderId="49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6" fillId="3" borderId="0" xfId="1" applyFont="1" applyFill="1" applyBorder="1" applyAlignment="1">
      <alignment horizontal="center" vertical="center" wrapText="1"/>
    </xf>
    <xf numFmtId="0" fontId="10" fillId="3" borderId="0" xfId="1" applyFont="1" applyFill="1" applyAlignment="1" applyProtection="1">
      <alignment horizontal="left" vertical="center" wrapText="1" readingOrder="1"/>
      <protection locked="0"/>
    </xf>
    <xf numFmtId="0" fontId="10" fillId="3" borderId="0" xfId="1" applyFont="1" applyFill="1" applyAlignment="1">
      <alignment horizontal="left" vertical="center" wrapText="1" readingOrder="1"/>
    </xf>
    <xf numFmtId="0" fontId="2" fillId="0" borderId="0" xfId="2" applyAlignment="1" applyProtection="1"/>
    <xf numFmtId="0" fontId="2" fillId="11" borderId="0" xfId="2" applyFill="1" applyAlignment="1" applyProtection="1">
      <alignment horizontal="center"/>
    </xf>
    <xf numFmtId="0" fontId="12" fillId="11" borderId="0" xfId="2" applyFont="1" applyFill="1" applyAlignment="1" applyProtection="1">
      <alignment horizont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244674</xdr:colOff>
      <xdr:row>5</xdr:row>
      <xdr:rowOff>98089</xdr:rowOff>
    </xdr:from>
    <xdr:to>
      <xdr:col>12</xdr:col>
      <xdr:colOff>398799</xdr:colOff>
      <xdr:row>7</xdr:row>
      <xdr:rowOff>62239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rot="18948770">
          <a:off x="5511999" y="1183939"/>
          <a:ext cx="1440000" cy="288000"/>
        </a:xfrm>
        <a:prstGeom prst="rect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Казанское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6</xdr:col>
      <xdr:colOff>254895</xdr:colOff>
      <xdr:row>5</xdr:row>
      <xdr:rowOff>97443</xdr:rowOff>
    </xdr:from>
    <xdr:to>
      <xdr:col>9</xdr:col>
      <xdr:colOff>389970</xdr:colOff>
      <xdr:row>7</xdr:row>
      <xdr:rowOff>61593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18948770">
          <a:off x="4217295" y="1183293"/>
          <a:ext cx="1440000" cy="288000"/>
        </a:xfrm>
        <a:prstGeom prst="rect">
          <a:avLst/>
        </a:prstGeom>
        <a:solidFill>
          <a:srgbClr val="C89800"/>
        </a:solidFill>
        <a:ln>
          <a:solidFill>
            <a:srgbClr val="C898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Горьковское</a:t>
          </a:r>
          <a:endParaRPr lang="ru-RU"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12</xdr:col>
      <xdr:colOff>247901</xdr:colOff>
      <xdr:row>5</xdr:row>
      <xdr:rowOff>108066</xdr:rowOff>
    </xdr:from>
    <xdr:to>
      <xdr:col>15</xdr:col>
      <xdr:colOff>402026</xdr:colOff>
      <xdr:row>7</xdr:row>
      <xdr:rowOff>72216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18948770">
          <a:off x="6801101" y="1193916"/>
          <a:ext cx="1440000" cy="288000"/>
        </a:xfrm>
        <a:prstGeom prst="rect">
          <a:avLst/>
        </a:prstGeom>
        <a:solidFill>
          <a:schemeClr val="accent5">
            <a:lumMod val="75000"/>
          </a:schemeClr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Киевское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18</xdr:col>
      <xdr:colOff>233046</xdr:colOff>
      <xdr:row>5</xdr:row>
      <xdr:rowOff>107597</xdr:rowOff>
    </xdr:from>
    <xdr:to>
      <xdr:col>21</xdr:col>
      <xdr:colOff>406221</xdr:colOff>
      <xdr:row>7</xdr:row>
      <xdr:rowOff>71747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18948770">
          <a:off x="9338946" y="1193447"/>
          <a:ext cx="1440000" cy="288000"/>
        </a:xfrm>
        <a:prstGeom prst="rect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Павелецкое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15</xdr:col>
      <xdr:colOff>132686</xdr:colOff>
      <xdr:row>4</xdr:row>
      <xdr:rowOff>22762</xdr:rowOff>
    </xdr:from>
    <xdr:to>
      <xdr:col>18</xdr:col>
      <xdr:colOff>306292</xdr:colOff>
      <xdr:row>7</xdr:row>
      <xdr:rowOff>102463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 rot="18960000">
          <a:off x="8781386" y="1153062"/>
          <a:ext cx="1621406" cy="587701"/>
          <a:chOff x="7181178" y="1088184"/>
          <a:chExt cx="1251614" cy="594856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7181552" y="1088184"/>
            <a:ext cx="1251240" cy="288390"/>
          </a:xfrm>
          <a:prstGeom prst="rect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Перерва</a:t>
            </a:r>
            <a:endParaRPr lang="ru-RU" sz="11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5" name="Прямоугольник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7181178" y="1395040"/>
            <a:ext cx="1251240" cy="288000"/>
          </a:xfrm>
          <a:prstGeom prst="rect">
            <a:avLst/>
          </a:prstGeom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Нахабино</a:t>
            </a:r>
            <a:endParaRPr lang="ru-RU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61 920р.</a:t>
            </a:r>
            <a:r>
              <a:rPr lang="ru-RU"/>
              <a:t> </a:t>
            </a: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140 800р.</a:t>
            </a:r>
            <a:r>
              <a:rPr lang="ru-RU"/>
              <a:t> </a:t>
            </a: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323 840р.</a:t>
            </a:r>
            <a:r>
              <a:rPr lang="ru-RU"/>
              <a:t> </a:t>
            </a: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281 600р.</a:t>
            </a:r>
            <a:r>
              <a:rPr lang="ru-RU"/>
              <a:t> </a:t>
            </a: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605 440р.</a:t>
            </a:r>
            <a:r>
              <a:rPr lang="ru-RU"/>
              <a:t> </a:t>
            </a: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302 720р.</a:t>
            </a:r>
            <a:r>
              <a:rPr lang="ru-RU"/>
              <a:t> </a:t>
            </a: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211 200р.</a:t>
            </a:r>
            <a:r>
              <a:rPr lang="ru-RU"/>
              <a:t> </a:t>
            </a:r>
            <a:r>
              <a:rPr lang="ru-RU" sz="1100" b="0" i="0" u="none" strike="noStrike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422 400р.</a:t>
            </a:r>
            <a:r>
              <a:rPr lang="ru-RU"/>
              <a:t> </a:t>
            </a:r>
            <a:endParaRPr lang="ru-RU" sz="11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>
    <xdr:from>
      <xdr:col>21</xdr:col>
      <xdr:colOff>226270</xdr:colOff>
      <xdr:row>5</xdr:row>
      <xdr:rowOff>104924</xdr:rowOff>
    </xdr:from>
    <xdr:to>
      <xdr:col>24</xdr:col>
      <xdr:colOff>418495</xdr:colOff>
      <xdr:row>7</xdr:row>
      <xdr:rowOff>69074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18948770">
          <a:off x="10598995" y="1190774"/>
          <a:ext cx="1440000" cy="288000"/>
        </a:xfrm>
        <a:prstGeom prst="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chemeClr val="lt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Ярославское</a:t>
          </a:r>
          <a:endParaRPr lang="ru-RU" sz="11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61070</xdr:colOff>
      <xdr:row>45</xdr:row>
      <xdr:rowOff>41414</xdr:rowOff>
    </xdr:from>
    <xdr:to>
      <xdr:col>11</xdr:col>
      <xdr:colOff>531</xdr:colOff>
      <xdr:row>58</xdr:row>
      <xdr:rowOff>41415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7"/>
        <a:stretch/>
      </xdr:blipFill>
      <xdr:spPr bwMode="auto">
        <a:xfrm>
          <a:off x="61070" y="6435588"/>
          <a:ext cx="6028835" cy="24847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120907</xdr:colOff>
      <xdr:row>4</xdr:row>
      <xdr:rowOff>11023</xdr:rowOff>
    </xdr:from>
    <xdr:to>
      <xdr:col>6</xdr:col>
      <xdr:colOff>316505</xdr:colOff>
      <xdr:row>7</xdr:row>
      <xdr:rowOff>94212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 rot="18960000">
          <a:off x="2902207" y="1141323"/>
          <a:ext cx="1617998" cy="591189"/>
          <a:chOff x="2627853" y="1026130"/>
          <a:chExt cx="1271295" cy="598210"/>
        </a:xfrm>
      </xdr:grpSpPr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2630824" y="1026130"/>
            <a:ext cx="1268324" cy="286416"/>
          </a:xfrm>
          <a:prstGeom prst="rect">
            <a:avLst/>
          </a:prstGeom>
          <a:solidFill>
            <a:schemeClr val="accent2">
              <a:lumMod val="75000"/>
            </a:schemeClr>
          </a:soli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Лобня</a:t>
            </a:r>
            <a:endParaRPr lang="ru-RU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  <a:p>
            <a:pPr algn="l"/>
            <a:endParaRPr lang="ru-RU" sz="11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22" name="Прямоугольник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2627853" y="1337924"/>
            <a:ext cx="1268324" cy="286416"/>
          </a:xfrm>
          <a:prstGeom prst="rect">
            <a:avLst/>
          </a:prstGeom>
          <a:solidFill>
            <a:schemeClr val="bg1">
              <a:lumMod val="65000"/>
            </a:schemeClr>
          </a:solidFill>
          <a:ln>
            <a:solidFill>
              <a:schemeClr val="bg1">
                <a:lumMod val="6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100" b="1">
                <a:solidFill>
                  <a:schemeClr val="lt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Ильича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271060</xdr:colOff>
      <xdr:row>25</xdr:row>
      <xdr:rowOff>76200</xdr:rowOff>
    </xdr:to>
    <xdr:pic>
      <xdr:nvPicPr>
        <xdr:cNvPr id="2" name="Рисунок 1" descr="Стикер_входной группы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6976660" cy="464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406400</xdr:colOff>
      <xdr:row>36</xdr:row>
      <xdr:rowOff>101600</xdr:rowOff>
    </xdr:to>
    <xdr:pic>
      <xdr:nvPicPr>
        <xdr:cNvPr id="2" name="Рисунок 1" descr="РЭКС_Стикер_входной группы_60x40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10160000" cy="676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406400</xdr:colOff>
      <xdr:row>36</xdr:row>
      <xdr:rowOff>101600</xdr:rowOff>
    </xdr:to>
    <xdr:pic>
      <xdr:nvPicPr>
        <xdr:cNvPr id="2" name="Рисунок 1" descr="Стикер_входной_группы_4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10160000" cy="676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14</xdr:col>
      <xdr:colOff>12863</xdr:colOff>
      <xdr:row>30</xdr:row>
      <xdr:rowOff>171451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1"/>
          <a:ext cx="8547263" cy="5695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14</xdr:col>
      <xdr:colOff>400050</xdr:colOff>
      <xdr:row>31</xdr:row>
      <xdr:rowOff>77056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8905875" cy="5934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zapadmedia.ru/transport/reklama-v-ehlektrichkah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9"/>
  <sheetViews>
    <sheetView tabSelected="1" zoomScaleNormal="100" zoomScaleSheetLayoutView="70" zoomScalePageLayoutView="85" workbookViewId="0">
      <selection sqref="A1:Y1"/>
    </sheetView>
  </sheetViews>
  <sheetFormatPr baseColWidth="10" defaultColWidth="9" defaultRowHeight="11.5" customHeight="1"/>
  <cols>
    <col min="1" max="1" width="13.33203125" style="1" customWidth="1"/>
    <col min="2" max="2" width="20.33203125" style="16" customWidth="1"/>
    <col min="3" max="3" width="2.83203125" style="16" customWidth="1"/>
    <col min="4" max="5" width="8" style="16" customWidth="1"/>
    <col min="6" max="6" width="2.6640625" style="16" customWidth="1"/>
    <col min="7" max="8" width="8.5" style="16" customWidth="1"/>
    <col min="9" max="9" width="2.6640625" style="16" customWidth="1"/>
    <col min="10" max="11" width="8.33203125" style="16" customWidth="1"/>
    <col min="12" max="12" width="2.6640625" style="16" customWidth="1"/>
    <col min="13" max="14" width="8.33203125" style="16" customWidth="1"/>
    <col min="15" max="15" width="2.6640625" style="16" customWidth="1"/>
    <col min="16" max="17" width="8.1640625" style="16" customWidth="1"/>
    <col min="18" max="18" width="2.6640625" style="16" customWidth="1"/>
    <col min="19" max="20" width="8.1640625" style="16" customWidth="1"/>
    <col min="21" max="21" width="2.6640625" style="16" customWidth="1"/>
    <col min="22" max="23" width="8" style="16" customWidth="1"/>
    <col min="24" max="24" width="2.6640625" style="4" customWidth="1"/>
    <col min="25" max="25" width="10.1640625" style="4" customWidth="1"/>
    <col min="26" max="26" width="6.6640625" style="3" customWidth="1"/>
    <col min="27" max="27" width="2.6640625" style="16" customWidth="1"/>
    <col min="28" max="29" width="6.6640625" style="4" customWidth="1"/>
    <col min="30" max="30" width="10.6640625" style="4" bestFit="1" customWidth="1"/>
    <col min="31" max="31" width="29.6640625" style="4" customWidth="1"/>
    <col min="32" max="16384" width="9" style="4"/>
  </cols>
  <sheetData>
    <row r="1" spans="1:31" ht="31" customHeight="1">
      <c r="A1" s="164" t="s">
        <v>36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AA1" s="1"/>
      <c r="AB1" s="1"/>
      <c r="AC1" s="1"/>
    </row>
    <row r="2" spans="1:31" ht="17.25" customHeight="1">
      <c r="B2" s="33"/>
      <c r="C2" s="58" t="s">
        <v>19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46" t="s">
        <v>20</v>
      </c>
      <c r="W2" s="46"/>
      <c r="X2" s="46"/>
      <c r="Y2" s="46"/>
      <c r="AA2" s="1"/>
      <c r="AB2" s="1"/>
      <c r="AC2" s="1"/>
    </row>
    <row r="3" spans="1:31" ht="30.75" customHeight="1">
      <c r="A3" s="49"/>
      <c r="B3" s="49"/>
      <c r="C3" s="5"/>
      <c r="D3" s="79" t="s">
        <v>35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46"/>
      <c r="W3" s="46"/>
      <c r="X3" s="46"/>
      <c r="Y3" s="46"/>
      <c r="AA3" s="1"/>
      <c r="AB3" s="1"/>
      <c r="AC3" s="1"/>
    </row>
    <row r="4" spans="1:31" ht="11.25" customHeight="1">
      <c r="A4" s="33"/>
      <c r="B4" s="33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1"/>
      <c r="Y4" s="1"/>
      <c r="AA4" s="1"/>
      <c r="AB4" s="1"/>
      <c r="AC4" s="1"/>
    </row>
    <row r="5" spans="1:31" ht="15" customHeight="1">
      <c r="A5" s="49"/>
      <c r="B5" s="49"/>
      <c r="C5" s="5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1"/>
      <c r="Y5" s="1"/>
      <c r="AA5" s="1"/>
      <c r="AB5" s="1"/>
      <c r="AC5" s="1"/>
      <c r="AE5" s="162"/>
    </row>
    <row r="6" spans="1:31" ht="10.5" customHeight="1">
      <c r="A6" s="49"/>
      <c r="B6" s="49"/>
      <c r="C6" s="5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AA6" s="1"/>
      <c r="AB6" s="1"/>
      <c r="AC6" s="1"/>
    </row>
    <row r="7" spans="1:31" ht="15" customHeight="1">
      <c r="A7" s="47"/>
      <c r="B7" s="47"/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3"/>
      <c r="Y7" s="3"/>
      <c r="AA7" s="3"/>
      <c r="AB7" s="3"/>
      <c r="AC7" s="1"/>
    </row>
    <row r="8" spans="1:31" ht="15" customHeight="1">
      <c r="A8" s="47"/>
      <c r="B8" s="47"/>
      <c r="C8" s="5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3"/>
      <c r="Y8" s="3"/>
      <c r="AA8" s="3"/>
      <c r="AB8" s="6"/>
      <c r="AC8" s="1"/>
    </row>
    <row r="9" spans="1:31" s="8" customFormat="1" ht="15" customHeight="1">
      <c r="A9" s="48"/>
      <c r="B9" s="48"/>
      <c r="C9" s="7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3"/>
      <c r="Y9" s="3"/>
      <c r="Z9" s="3"/>
      <c r="AA9" s="3"/>
      <c r="AB9" s="3"/>
      <c r="AC9" s="3"/>
    </row>
    <row r="10" spans="1:31" s="43" customFormat="1" ht="11.2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3"/>
      <c r="AB10" s="3"/>
      <c r="AC10" s="3"/>
    </row>
    <row r="11" spans="1:31" s="8" customFormat="1" ht="12" customHeight="1">
      <c r="A11" s="98" t="s">
        <v>1</v>
      </c>
      <c r="B11" s="99"/>
      <c r="C11" s="6"/>
      <c r="D11" s="3"/>
      <c r="E11" s="17"/>
      <c r="F11" s="34"/>
      <c r="G11" s="6"/>
      <c r="H11" s="19"/>
      <c r="I11" s="34"/>
      <c r="J11" s="6"/>
      <c r="K11" s="20"/>
      <c r="L11" s="6"/>
      <c r="M11" s="6"/>
      <c r="N11" s="21"/>
      <c r="O11" s="6"/>
      <c r="P11" s="6"/>
      <c r="Q11" s="22"/>
      <c r="R11" s="6"/>
      <c r="S11" s="6"/>
      <c r="T11" s="23"/>
      <c r="U11" s="6"/>
      <c r="V11" s="6"/>
      <c r="W11" s="24"/>
      <c r="X11" s="3"/>
      <c r="Y11" s="3"/>
      <c r="Z11" s="3"/>
      <c r="AA11" s="3"/>
      <c r="AB11" s="3"/>
      <c r="AC11" s="3"/>
    </row>
    <row r="12" spans="1:31" ht="12" customHeight="1" thickBot="1">
      <c r="A12" s="100"/>
      <c r="B12" s="101"/>
      <c r="C12" s="2"/>
      <c r="D12" s="1"/>
      <c r="E12" s="17"/>
      <c r="F12" s="34"/>
      <c r="G12" s="1"/>
      <c r="H12" s="19"/>
      <c r="I12" s="34"/>
      <c r="J12" s="1"/>
      <c r="K12" s="20"/>
      <c r="L12" s="6"/>
      <c r="M12" s="1"/>
      <c r="N12" s="21"/>
      <c r="O12" s="6"/>
      <c r="P12" s="1"/>
      <c r="Q12" s="22"/>
      <c r="R12" s="6"/>
      <c r="S12" s="1"/>
      <c r="T12" s="23"/>
      <c r="U12" s="2"/>
      <c r="V12" s="1"/>
      <c r="W12" s="24"/>
      <c r="X12" s="1"/>
      <c r="Y12" s="3"/>
      <c r="AA12" s="3"/>
      <c r="AB12" s="3"/>
      <c r="AC12" s="1"/>
    </row>
    <row r="13" spans="1:31" ht="8" customHeight="1">
      <c r="A13" s="116" t="s">
        <v>2</v>
      </c>
      <c r="B13" s="117"/>
      <c r="C13" s="2"/>
      <c r="D13" s="73">
        <f>D35*2530</f>
        <v>161920</v>
      </c>
      <c r="E13" s="74"/>
      <c r="F13" s="2"/>
      <c r="G13" s="73">
        <f>G35*2530</f>
        <v>220110</v>
      </c>
      <c r="H13" s="74"/>
      <c r="I13" s="2"/>
      <c r="J13" s="73">
        <f>J35*2530</f>
        <v>258060</v>
      </c>
      <c r="K13" s="74"/>
      <c r="L13" s="6"/>
      <c r="M13" s="73">
        <f>M35*2530</f>
        <v>144210</v>
      </c>
      <c r="N13" s="74"/>
      <c r="O13" s="6"/>
      <c r="P13" s="73">
        <f>P35*2530</f>
        <v>139150</v>
      </c>
      <c r="Q13" s="74"/>
      <c r="R13" s="6"/>
      <c r="S13" s="73">
        <f>S35*2530</f>
        <v>111320</v>
      </c>
      <c r="T13" s="74"/>
      <c r="U13" s="2"/>
      <c r="V13" s="73">
        <f>V35*2530</f>
        <v>283360</v>
      </c>
      <c r="W13" s="74"/>
      <c r="X13" s="1"/>
      <c r="Y13" s="35"/>
      <c r="Z13" s="35"/>
      <c r="AA13" s="3"/>
      <c r="AB13" s="3"/>
      <c r="AC13" s="1"/>
    </row>
    <row r="14" spans="1:31" ht="8" customHeight="1">
      <c r="A14" s="80"/>
      <c r="B14" s="81"/>
      <c r="C14" s="2"/>
      <c r="D14" s="75"/>
      <c r="E14" s="76"/>
      <c r="F14" s="2"/>
      <c r="G14" s="75"/>
      <c r="H14" s="76"/>
      <c r="I14" s="2"/>
      <c r="J14" s="75"/>
      <c r="K14" s="76"/>
      <c r="L14" s="2"/>
      <c r="M14" s="75"/>
      <c r="N14" s="76"/>
      <c r="O14" s="2"/>
      <c r="P14" s="75"/>
      <c r="Q14" s="76"/>
      <c r="R14" s="2"/>
      <c r="S14" s="75"/>
      <c r="T14" s="76"/>
      <c r="U14" s="2"/>
      <c r="V14" s="75"/>
      <c r="W14" s="76"/>
      <c r="X14" s="1"/>
      <c r="Y14" s="35"/>
      <c r="Z14" s="35"/>
      <c r="AA14" s="3"/>
      <c r="AB14" s="3"/>
      <c r="AC14" s="1"/>
    </row>
    <row r="15" spans="1:31" ht="8" customHeight="1">
      <c r="A15" s="80" t="s">
        <v>3</v>
      </c>
      <c r="B15" s="81"/>
      <c r="C15" s="2"/>
      <c r="D15" s="59">
        <f>D35*2200</f>
        <v>140800</v>
      </c>
      <c r="E15" s="60"/>
      <c r="F15" s="2"/>
      <c r="G15" s="59">
        <f>G35*2200</f>
        <v>191400</v>
      </c>
      <c r="H15" s="60"/>
      <c r="I15" s="2"/>
      <c r="J15" s="59">
        <f>J35*2200</f>
        <v>224400</v>
      </c>
      <c r="K15" s="60"/>
      <c r="L15" s="2"/>
      <c r="M15" s="59">
        <f>M35*2200</f>
        <v>125400</v>
      </c>
      <c r="N15" s="60"/>
      <c r="O15" s="2"/>
      <c r="P15" s="59">
        <f>P35*2200</f>
        <v>121000</v>
      </c>
      <c r="Q15" s="60"/>
      <c r="R15" s="2"/>
      <c r="S15" s="59">
        <f>S35*2200</f>
        <v>96800</v>
      </c>
      <c r="T15" s="60"/>
      <c r="U15" s="2"/>
      <c r="V15" s="59">
        <f>V35*2200</f>
        <v>246400</v>
      </c>
      <c r="W15" s="60"/>
      <c r="X15" s="1"/>
      <c r="Y15" s="35"/>
      <c r="Z15" s="35"/>
      <c r="AA15" s="3"/>
      <c r="AB15" s="3"/>
      <c r="AC15" s="1"/>
    </row>
    <row r="16" spans="1:31" ht="8" customHeight="1">
      <c r="A16" s="80"/>
      <c r="B16" s="81"/>
      <c r="C16" s="2"/>
      <c r="D16" s="61"/>
      <c r="E16" s="62"/>
      <c r="F16" s="2"/>
      <c r="G16" s="61"/>
      <c r="H16" s="62"/>
      <c r="I16" s="2"/>
      <c r="J16" s="61"/>
      <c r="K16" s="62"/>
      <c r="L16" s="6"/>
      <c r="M16" s="61"/>
      <c r="N16" s="62"/>
      <c r="O16" s="6"/>
      <c r="P16" s="61"/>
      <c r="Q16" s="62"/>
      <c r="R16" s="6"/>
      <c r="S16" s="61"/>
      <c r="T16" s="62"/>
      <c r="U16" s="2"/>
      <c r="V16" s="61"/>
      <c r="W16" s="62"/>
      <c r="X16" s="1"/>
      <c r="Y16" s="35"/>
      <c r="Z16" s="35"/>
      <c r="AA16" s="3"/>
      <c r="AB16" s="3"/>
      <c r="AC16" s="1"/>
    </row>
    <row r="17" spans="1:29" ht="8" customHeight="1">
      <c r="A17" s="80" t="s">
        <v>5</v>
      </c>
      <c r="B17" s="81"/>
      <c r="C17" s="2"/>
      <c r="D17" s="77">
        <f>D35*5060</f>
        <v>323840</v>
      </c>
      <c r="E17" s="78"/>
      <c r="F17" s="2"/>
      <c r="G17" s="77">
        <f>G35*5060</f>
        <v>440220</v>
      </c>
      <c r="H17" s="78"/>
      <c r="I17" s="2"/>
      <c r="J17" s="77">
        <f>J35*5060</f>
        <v>516120</v>
      </c>
      <c r="K17" s="78"/>
      <c r="L17" s="6"/>
      <c r="M17" s="77">
        <f>M35*5060</f>
        <v>288420</v>
      </c>
      <c r="N17" s="78"/>
      <c r="O17" s="6"/>
      <c r="P17" s="77">
        <f>P35*5060</f>
        <v>278300</v>
      </c>
      <c r="Q17" s="78"/>
      <c r="R17" s="6"/>
      <c r="S17" s="77">
        <f>S35*5060</f>
        <v>222640</v>
      </c>
      <c r="T17" s="78"/>
      <c r="U17" s="2"/>
      <c r="V17" s="77">
        <f>V35*5060</f>
        <v>566720</v>
      </c>
      <c r="W17" s="78"/>
      <c r="X17" s="1"/>
      <c r="Y17" s="35"/>
      <c r="Z17" s="35"/>
      <c r="AA17" s="3"/>
      <c r="AB17" s="3"/>
      <c r="AC17" s="1"/>
    </row>
    <row r="18" spans="1:29" ht="8" customHeight="1">
      <c r="A18" s="80"/>
      <c r="B18" s="81"/>
      <c r="C18" s="2"/>
      <c r="D18" s="77"/>
      <c r="E18" s="78"/>
      <c r="F18" s="2"/>
      <c r="G18" s="77"/>
      <c r="H18" s="78"/>
      <c r="I18" s="2"/>
      <c r="J18" s="77"/>
      <c r="K18" s="78"/>
      <c r="L18" s="2"/>
      <c r="M18" s="77"/>
      <c r="N18" s="78"/>
      <c r="O18" s="2"/>
      <c r="P18" s="77"/>
      <c r="Q18" s="78"/>
      <c r="R18" s="2"/>
      <c r="S18" s="77"/>
      <c r="T18" s="78"/>
      <c r="U18" s="2"/>
      <c r="V18" s="77"/>
      <c r="W18" s="78"/>
      <c r="X18" s="1"/>
      <c r="Y18" s="35"/>
      <c r="Z18" s="35"/>
      <c r="AA18" s="3"/>
      <c r="AB18" s="3"/>
      <c r="AC18" s="1"/>
    </row>
    <row r="19" spans="1:29" ht="8" customHeight="1">
      <c r="A19" s="80" t="s">
        <v>6</v>
      </c>
      <c r="B19" s="81"/>
      <c r="C19" s="2"/>
      <c r="D19" s="61">
        <f>D35*4400</f>
        <v>281600</v>
      </c>
      <c r="E19" s="62"/>
      <c r="F19" s="2"/>
      <c r="G19" s="61">
        <f>G35*4400</f>
        <v>382800</v>
      </c>
      <c r="H19" s="62"/>
      <c r="I19" s="2"/>
      <c r="J19" s="61">
        <f>J35*4400</f>
        <v>448800</v>
      </c>
      <c r="K19" s="62"/>
      <c r="L19" s="2"/>
      <c r="M19" s="61">
        <f>M35*4400</f>
        <v>250800</v>
      </c>
      <c r="N19" s="62"/>
      <c r="O19" s="2"/>
      <c r="P19" s="61">
        <f>P35*4400</f>
        <v>242000</v>
      </c>
      <c r="Q19" s="62"/>
      <c r="R19" s="2"/>
      <c r="S19" s="61">
        <f>S35*4400</f>
        <v>193600</v>
      </c>
      <c r="T19" s="62"/>
      <c r="U19" s="2"/>
      <c r="V19" s="61">
        <f>V35*4400</f>
        <v>492800</v>
      </c>
      <c r="W19" s="62"/>
      <c r="X19" s="1"/>
      <c r="Y19" s="35"/>
      <c r="Z19" s="35"/>
      <c r="AA19" s="3"/>
      <c r="AB19" s="3"/>
      <c r="AC19" s="1"/>
    </row>
    <row r="20" spans="1:29" ht="8" customHeight="1">
      <c r="A20" s="80"/>
      <c r="B20" s="81"/>
      <c r="C20" s="2"/>
      <c r="D20" s="61"/>
      <c r="E20" s="62"/>
      <c r="F20" s="2"/>
      <c r="G20" s="61"/>
      <c r="H20" s="62"/>
      <c r="I20" s="2"/>
      <c r="J20" s="61"/>
      <c r="K20" s="62"/>
      <c r="L20" s="6"/>
      <c r="M20" s="61"/>
      <c r="N20" s="62"/>
      <c r="O20" s="6"/>
      <c r="P20" s="61"/>
      <c r="Q20" s="62"/>
      <c r="R20" s="6"/>
      <c r="S20" s="61"/>
      <c r="T20" s="62"/>
      <c r="U20" s="2"/>
      <c r="V20" s="61"/>
      <c r="W20" s="62"/>
      <c r="X20" s="1"/>
      <c r="Y20" s="35"/>
      <c r="Z20" s="35"/>
      <c r="AA20" s="3"/>
      <c r="AB20" s="3"/>
      <c r="AC20" s="1"/>
    </row>
    <row r="21" spans="1:29" ht="8" customHeight="1">
      <c r="A21" s="80" t="s">
        <v>0</v>
      </c>
      <c r="B21" s="81"/>
      <c r="C21" s="2"/>
      <c r="D21" s="61">
        <f>D35*9460</f>
        <v>605440</v>
      </c>
      <c r="E21" s="62"/>
      <c r="F21" s="2"/>
      <c r="G21" s="61">
        <f>G35*9460</f>
        <v>823020</v>
      </c>
      <c r="H21" s="62"/>
      <c r="I21" s="2"/>
      <c r="J21" s="61">
        <f>J35*9460</f>
        <v>964920</v>
      </c>
      <c r="K21" s="62"/>
      <c r="L21" s="2"/>
      <c r="M21" s="61">
        <f>M35*9460</f>
        <v>539220</v>
      </c>
      <c r="N21" s="62"/>
      <c r="O21" s="2"/>
      <c r="P21" s="61">
        <f>P35*9460</f>
        <v>520300</v>
      </c>
      <c r="Q21" s="62"/>
      <c r="R21" s="2"/>
      <c r="S21" s="61">
        <f>S35*9460</f>
        <v>416240</v>
      </c>
      <c r="T21" s="62"/>
      <c r="U21" s="2"/>
      <c r="V21" s="61">
        <f>V35*9460</f>
        <v>1059520</v>
      </c>
      <c r="W21" s="62"/>
      <c r="X21" s="1"/>
      <c r="Y21" s="35"/>
      <c r="Z21" s="35"/>
      <c r="AA21" s="3"/>
      <c r="AB21" s="3"/>
      <c r="AC21" s="1"/>
    </row>
    <row r="22" spans="1:29" ht="8" customHeight="1">
      <c r="A22" s="80"/>
      <c r="B22" s="81"/>
      <c r="C22" s="2"/>
      <c r="D22" s="61"/>
      <c r="E22" s="62"/>
      <c r="F22" s="2"/>
      <c r="G22" s="61"/>
      <c r="H22" s="62"/>
      <c r="I22" s="2"/>
      <c r="J22" s="61"/>
      <c r="K22" s="62"/>
      <c r="L22" s="6"/>
      <c r="M22" s="61"/>
      <c r="N22" s="62"/>
      <c r="O22" s="6"/>
      <c r="P22" s="61"/>
      <c r="Q22" s="62"/>
      <c r="R22" s="6"/>
      <c r="S22" s="61"/>
      <c r="T22" s="62"/>
      <c r="U22" s="2"/>
      <c r="V22" s="61"/>
      <c r="W22" s="62"/>
      <c r="X22" s="1"/>
      <c r="Y22" s="35"/>
      <c r="Z22" s="35"/>
      <c r="AA22" s="3"/>
      <c r="AB22" s="3"/>
      <c r="AC22" s="1"/>
    </row>
    <row r="23" spans="1:29" ht="8" customHeight="1">
      <c r="A23" s="80" t="s">
        <v>4</v>
      </c>
      <c r="B23" s="81"/>
      <c r="C23" s="2"/>
      <c r="D23" s="77">
        <f>D35*4730</f>
        <v>302720</v>
      </c>
      <c r="E23" s="78"/>
      <c r="F23" s="2"/>
      <c r="G23" s="77">
        <f>G35*4730</f>
        <v>411510</v>
      </c>
      <c r="H23" s="78"/>
      <c r="I23" s="2"/>
      <c r="J23" s="77">
        <f>J35*4730</f>
        <v>482460</v>
      </c>
      <c r="K23" s="78"/>
      <c r="L23" s="6"/>
      <c r="M23" s="77">
        <f>M35*4730</f>
        <v>269610</v>
      </c>
      <c r="N23" s="78"/>
      <c r="O23" s="6"/>
      <c r="P23" s="77">
        <f>P35*4730</f>
        <v>260150</v>
      </c>
      <c r="Q23" s="78"/>
      <c r="R23" s="6"/>
      <c r="S23" s="77">
        <f>S35*4730</f>
        <v>208120</v>
      </c>
      <c r="T23" s="78"/>
      <c r="U23" s="2"/>
      <c r="V23" s="77">
        <f>V35*4730</f>
        <v>529760</v>
      </c>
      <c r="W23" s="78"/>
      <c r="X23" s="1"/>
      <c r="Y23" s="35"/>
      <c r="Z23" s="35"/>
      <c r="AA23" s="3"/>
      <c r="AB23" s="3"/>
      <c r="AC23" s="1"/>
    </row>
    <row r="24" spans="1:29" ht="8" customHeight="1">
      <c r="A24" s="80"/>
      <c r="B24" s="81"/>
      <c r="C24" s="2"/>
      <c r="D24" s="77"/>
      <c r="E24" s="78"/>
      <c r="F24" s="2"/>
      <c r="G24" s="77"/>
      <c r="H24" s="78"/>
      <c r="I24" s="2"/>
      <c r="J24" s="77"/>
      <c r="K24" s="78"/>
      <c r="L24" s="6"/>
      <c r="M24" s="77"/>
      <c r="N24" s="78"/>
      <c r="O24" s="6"/>
      <c r="P24" s="77"/>
      <c r="Q24" s="78"/>
      <c r="R24" s="6"/>
      <c r="S24" s="77"/>
      <c r="T24" s="78"/>
      <c r="U24" s="2"/>
      <c r="V24" s="77"/>
      <c r="W24" s="78"/>
      <c r="X24" s="1"/>
      <c r="Y24" s="35"/>
      <c r="Z24" s="35"/>
      <c r="AA24" s="3"/>
      <c r="AB24" s="3"/>
      <c r="AC24" s="1"/>
    </row>
    <row r="25" spans="1:29" ht="8" customHeight="1">
      <c r="A25" s="80" t="s">
        <v>7</v>
      </c>
      <c r="B25" s="81"/>
      <c r="C25" s="2"/>
      <c r="D25" s="94">
        <f>D39*1650</f>
        <v>211200</v>
      </c>
      <c r="E25" s="95"/>
      <c r="F25" s="2"/>
      <c r="G25" s="94">
        <f>G39*1650</f>
        <v>287100</v>
      </c>
      <c r="H25" s="95"/>
      <c r="I25" s="2"/>
      <c r="J25" s="94">
        <f>J39*1650</f>
        <v>336600</v>
      </c>
      <c r="K25" s="95"/>
      <c r="L25" s="2"/>
      <c r="M25" s="94">
        <f>M39*1650</f>
        <v>188100</v>
      </c>
      <c r="N25" s="95"/>
      <c r="O25" s="2"/>
      <c r="P25" s="94">
        <f>P39*1650</f>
        <v>181500</v>
      </c>
      <c r="Q25" s="95"/>
      <c r="R25" s="2"/>
      <c r="S25" s="94">
        <f>S39*1650</f>
        <v>145200</v>
      </c>
      <c r="T25" s="95"/>
      <c r="U25" s="2"/>
      <c r="V25" s="94">
        <f>V39*1650</f>
        <v>369600</v>
      </c>
      <c r="W25" s="95"/>
      <c r="X25" s="2"/>
      <c r="Y25" s="3"/>
      <c r="AA25" s="3"/>
      <c r="AB25" s="3"/>
      <c r="AC25" s="1"/>
    </row>
    <row r="26" spans="1:29" ht="8" customHeight="1">
      <c r="A26" s="80"/>
      <c r="B26" s="81"/>
      <c r="C26" s="2"/>
      <c r="D26" s="96"/>
      <c r="E26" s="97"/>
      <c r="F26" s="2"/>
      <c r="G26" s="96"/>
      <c r="H26" s="97"/>
      <c r="I26" s="2"/>
      <c r="J26" s="96"/>
      <c r="K26" s="97"/>
      <c r="L26" s="6"/>
      <c r="M26" s="96"/>
      <c r="N26" s="97"/>
      <c r="O26" s="6"/>
      <c r="P26" s="96"/>
      <c r="Q26" s="97"/>
      <c r="R26" s="6"/>
      <c r="S26" s="96"/>
      <c r="T26" s="97"/>
      <c r="U26" s="2"/>
      <c r="V26" s="96"/>
      <c r="W26" s="97"/>
      <c r="X26" s="2"/>
      <c r="Y26" s="3"/>
      <c r="AA26" s="3"/>
      <c r="AB26" s="3"/>
      <c r="AC26" s="1"/>
    </row>
    <row r="27" spans="1:29" ht="8" customHeight="1">
      <c r="A27" s="112" t="s">
        <v>8</v>
      </c>
      <c r="B27" s="113"/>
      <c r="C27" s="2"/>
      <c r="D27" s="63">
        <f>D40*1650</f>
        <v>422400</v>
      </c>
      <c r="E27" s="63"/>
      <c r="F27" s="2"/>
      <c r="G27" s="63">
        <f>G40*1650</f>
        <v>574200</v>
      </c>
      <c r="H27" s="63"/>
      <c r="I27" s="2"/>
      <c r="J27" s="63">
        <f>J40*1650</f>
        <v>673200</v>
      </c>
      <c r="K27" s="63"/>
      <c r="L27" s="2"/>
      <c r="M27" s="63">
        <f>M40*1650</f>
        <v>376200</v>
      </c>
      <c r="N27" s="63"/>
      <c r="O27" s="2"/>
      <c r="P27" s="63">
        <f>P40*1650</f>
        <v>363000</v>
      </c>
      <c r="Q27" s="63"/>
      <c r="R27" s="2"/>
      <c r="S27" s="63">
        <f>S40*1650</f>
        <v>290400</v>
      </c>
      <c r="T27" s="63"/>
      <c r="U27" s="2"/>
      <c r="V27" s="63">
        <f>V40*1650</f>
        <v>739200</v>
      </c>
      <c r="W27" s="63"/>
      <c r="X27" s="2"/>
      <c r="Y27" s="3"/>
      <c r="AA27" s="3"/>
      <c r="AB27" s="3"/>
      <c r="AC27" s="1"/>
    </row>
    <row r="28" spans="1:29" ht="8" customHeight="1" thickBot="1">
      <c r="A28" s="114"/>
      <c r="B28" s="115"/>
      <c r="C28" s="2"/>
      <c r="D28" s="64"/>
      <c r="E28" s="64"/>
      <c r="F28" s="2"/>
      <c r="G28" s="64"/>
      <c r="H28" s="64"/>
      <c r="I28" s="2"/>
      <c r="J28" s="64"/>
      <c r="K28" s="64"/>
      <c r="L28" s="6"/>
      <c r="M28" s="64"/>
      <c r="N28" s="64"/>
      <c r="O28" s="6"/>
      <c r="P28" s="64"/>
      <c r="Q28" s="64"/>
      <c r="R28" s="6"/>
      <c r="S28" s="64"/>
      <c r="T28" s="64"/>
      <c r="U28" s="2"/>
      <c r="V28" s="64"/>
      <c r="W28" s="64"/>
      <c r="X28" s="2"/>
      <c r="Y28" s="3"/>
      <c r="AA28" s="3"/>
      <c r="AB28" s="3"/>
      <c r="AC28" s="1"/>
    </row>
    <row r="29" spans="1:29" ht="7.5" customHeight="1">
      <c r="B29" s="2"/>
      <c r="C29" s="2"/>
      <c r="D29" s="6"/>
      <c r="E29" s="9"/>
      <c r="F29" s="2"/>
      <c r="G29" s="6"/>
      <c r="H29" s="10"/>
      <c r="I29" s="2"/>
      <c r="J29" s="6"/>
      <c r="K29" s="11"/>
      <c r="L29" s="6"/>
      <c r="M29" s="6"/>
      <c r="N29" s="12"/>
      <c r="O29" s="6"/>
      <c r="P29" s="6"/>
      <c r="Q29" s="13"/>
      <c r="R29" s="6"/>
      <c r="S29" s="6"/>
      <c r="T29" s="14"/>
      <c r="U29" s="2"/>
      <c r="V29" s="6"/>
      <c r="W29" s="15"/>
      <c r="X29" s="1"/>
      <c r="Y29" s="6"/>
      <c r="Z29" s="6"/>
      <c r="AA29" s="3"/>
      <c r="AB29" s="3"/>
      <c r="AC29" s="1"/>
    </row>
    <row r="30" spans="1:29" ht="11" customHeight="1">
      <c r="A30" s="98" t="s">
        <v>9</v>
      </c>
      <c r="B30" s="99"/>
      <c r="C30" s="2"/>
      <c r="D30" s="6"/>
      <c r="E30" s="17"/>
      <c r="F30" s="2"/>
      <c r="G30" s="6"/>
      <c r="H30" s="10"/>
      <c r="I30" s="2"/>
      <c r="J30" s="6"/>
      <c r="K30" s="20"/>
      <c r="L30" s="6"/>
      <c r="M30" s="6"/>
      <c r="N30" s="21"/>
      <c r="O30" s="6"/>
      <c r="P30" s="6"/>
      <c r="Q30" s="22"/>
      <c r="R30" s="6"/>
      <c r="S30" s="6"/>
      <c r="T30" s="23"/>
      <c r="U30" s="2"/>
      <c r="V30" s="6"/>
      <c r="W30" s="24"/>
      <c r="X30" s="1"/>
      <c r="Y30" s="3"/>
      <c r="Z30" s="6"/>
      <c r="AA30" s="3"/>
      <c r="AB30" s="3"/>
      <c r="AC30" s="1"/>
    </row>
    <row r="31" spans="1:29" ht="11" customHeight="1">
      <c r="A31" s="124"/>
      <c r="B31" s="125"/>
      <c r="C31" s="2"/>
      <c r="D31" s="6"/>
      <c r="E31" s="17"/>
      <c r="F31" s="36"/>
      <c r="G31" s="6"/>
      <c r="H31" s="10"/>
      <c r="I31" s="36"/>
      <c r="J31" s="6"/>
      <c r="K31" s="11"/>
      <c r="L31" s="6"/>
      <c r="M31" s="6"/>
      <c r="N31" s="12"/>
      <c r="O31" s="6"/>
      <c r="P31" s="6"/>
      <c r="Q31" s="13"/>
      <c r="R31" s="6"/>
      <c r="S31" s="6"/>
      <c r="T31" s="14"/>
      <c r="U31" s="2"/>
      <c r="V31" s="6"/>
      <c r="W31" s="15"/>
      <c r="X31" s="1"/>
      <c r="Y31" s="3"/>
      <c r="Z31" s="6"/>
      <c r="AA31" s="3"/>
      <c r="AB31" s="3"/>
      <c r="AC31" s="1"/>
    </row>
    <row r="32" spans="1:29" ht="11" customHeight="1" thickBot="1">
      <c r="A32" s="124"/>
      <c r="B32" s="125"/>
      <c r="C32" s="2"/>
      <c r="D32" s="6"/>
      <c r="E32" s="17"/>
      <c r="F32" s="2"/>
      <c r="G32" s="6"/>
      <c r="H32" s="10"/>
      <c r="I32" s="2"/>
      <c r="J32" s="6"/>
      <c r="K32" s="11"/>
      <c r="L32" s="6"/>
      <c r="M32" s="6"/>
      <c r="N32" s="12"/>
      <c r="O32" s="6"/>
      <c r="P32" s="6"/>
      <c r="Q32" s="13"/>
      <c r="R32" s="6"/>
      <c r="S32" s="6"/>
      <c r="T32" s="14"/>
      <c r="U32" s="2"/>
      <c r="V32" s="6"/>
      <c r="W32" s="15"/>
      <c r="X32" s="1"/>
      <c r="Y32" s="3"/>
      <c r="Z32" s="6"/>
      <c r="AA32" s="3"/>
      <c r="AB32" s="3"/>
      <c r="AC32" s="1"/>
    </row>
    <row r="33" spans="1:34" ht="8.25" customHeight="1">
      <c r="A33" s="152" t="s">
        <v>17</v>
      </c>
      <c r="B33" s="153"/>
      <c r="C33" s="2"/>
      <c r="D33" s="102">
        <v>6</v>
      </c>
      <c r="E33" s="103"/>
      <c r="F33" s="2"/>
      <c r="G33" s="104">
        <v>8</v>
      </c>
      <c r="H33" s="105"/>
      <c r="I33" s="2"/>
      <c r="J33" s="106">
        <v>9</v>
      </c>
      <c r="K33" s="107"/>
      <c r="L33" s="6"/>
      <c r="M33" s="108">
        <v>5</v>
      </c>
      <c r="N33" s="109"/>
      <c r="O33" s="37"/>
      <c r="P33" s="110">
        <v>5</v>
      </c>
      <c r="Q33" s="111"/>
      <c r="R33" s="6"/>
      <c r="S33" s="132">
        <v>4</v>
      </c>
      <c r="T33" s="133"/>
      <c r="U33" s="2"/>
      <c r="V33" s="71">
        <v>11</v>
      </c>
      <c r="W33" s="72"/>
      <c r="X33" s="1"/>
      <c r="Y33" s="38"/>
      <c r="Z33" s="38"/>
      <c r="AA33" s="3"/>
      <c r="AB33" s="3"/>
      <c r="AC33" s="1"/>
    </row>
    <row r="34" spans="1:34" ht="7.5" customHeight="1">
      <c r="A34" s="154"/>
      <c r="B34" s="155"/>
      <c r="C34" s="2"/>
      <c r="D34" s="69"/>
      <c r="E34" s="70"/>
      <c r="F34" s="2"/>
      <c r="G34" s="69"/>
      <c r="H34" s="70"/>
      <c r="I34" s="2"/>
      <c r="J34" s="69"/>
      <c r="K34" s="70"/>
      <c r="L34" s="6"/>
      <c r="M34" s="69"/>
      <c r="N34" s="70"/>
      <c r="O34" s="6"/>
      <c r="P34" s="69"/>
      <c r="Q34" s="70"/>
      <c r="R34" s="6"/>
      <c r="S34" s="69"/>
      <c r="T34" s="70"/>
      <c r="U34" s="2"/>
      <c r="V34" s="69"/>
      <c r="W34" s="70"/>
      <c r="X34" s="1"/>
      <c r="Y34" s="38"/>
      <c r="Z34" s="38"/>
      <c r="AA34" s="3"/>
      <c r="AB34" s="3"/>
      <c r="AC34" s="1"/>
    </row>
    <row r="35" spans="1:34" ht="16">
      <c r="A35" s="156" t="s">
        <v>10</v>
      </c>
      <c r="B35" s="39" t="s">
        <v>16</v>
      </c>
      <c r="C35" s="2"/>
      <c r="D35" s="118">
        <v>64</v>
      </c>
      <c r="E35" s="119"/>
      <c r="F35" s="2"/>
      <c r="G35" s="118">
        <v>87</v>
      </c>
      <c r="H35" s="119"/>
      <c r="I35" s="2"/>
      <c r="J35" s="118">
        <v>102</v>
      </c>
      <c r="K35" s="119"/>
      <c r="L35" s="6"/>
      <c r="M35" s="118">
        <v>57</v>
      </c>
      <c r="N35" s="119"/>
      <c r="O35" s="6"/>
      <c r="P35" s="118">
        <v>55</v>
      </c>
      <c r="Q35" s="119"/>
      <c r="R35" s="6"/>
      <c r="S35" s="118">
        <f>S33*11</f>
        <v>44</v>
      </c>
      <c r="T35" s="119"/>
      <c r="U35" s="2"/>
      <c r="V35" s="118">
        <v>112</v>
      </c>
      <c r="W35" s="119"/>
      <c r="X35" s="1"/>
      <c r="Y35" s="38"/>
      <c r="Z35" s="38"/>
      <c r="AA35" s="3"/>
      <c r="AB35" s="3"/>
      <c r="AC35" s="1"/>
    </row>
    <row r="36" spans="1:34" ht="16">
      <c r="A36" s="157"/>
      <c r="B36" s="40" t="s">
        <v>22</v>
      </c>
      <c r="C36" s="2"/>
      <c r="D36" s="120"/>
      <c r="E36" s="121"/>
      <c r="F36" s="2"/>
      <c r="G36" s="120"/>
      <c r="H36" s="121"/>
      <c r="I36" s="2"/>
      <c r="J36" s="120"/>
      <c r="K36" s="121"/>
      <c r="L36" s="6"/>
      <c r="M36" s="120"/>
      <c r="N36" s="121"/>
      <c r="O36" s="6"/>
      <c r="P36" s="120"/>
      <c r="Q36" s="121"/>
      <c r="R36" s="6"/>
      <c r="S36" s="120"/>
      <c r="T36" s="121"/>
      <c r="U36" s="2"/>
      <c r="V36" s="120"/>
      <c r="W36" s="121"/>
      <c r="X36" s="1"/>
      <c r="Y36" s="38"/>
      <c r="Z36" s="38"/>
      <c r="AA36" s="3"/>
      <c r="AB36" s="3"/>
      <c r="AC36" s="1"/>
    </row>
    <row r="37" spans="1:34" ht="16">
      <c r="A37" s="157"/>
      <c r="B37" s="41" t="s">
        <v>13</v>
      </c>
      <c r="C37" s="2"/>
      <c r="D37" s="120"/>
      <c r="E37" s="121"/>
      <c r="F37" s="2"/>
      <c r="G37" s="120"/>
      <c r="H37" s="121"/>
      <c r="I37" s="2"/>
      <c r="J37" s="120"/>
      <c r="K37" s="121"/>
      <c r="L37" s="6"/>
      <c r="M37" s="120"/>
      <c r="N37" s="121"/>
      <c r="O37" s="6"/>
      <c r="P37" s="120"/>
      <c r="Q37" s="121"/>
      <c r="R37" s="6"/>
      <c r="S37" s="120"/>
      <c r="T37" s="121"/>
      <c r="U37" s="2"/>
      <c r="V37" s="120"/>
      <c r="W37" s="121"/>
      <c r="X37" s="1"/>
      <c r="Y37" s="42"/>
      <c r="Z37" s="42"/>
      <c r="AA37" s="3"/>
      <c r="AB37" s="3"/>
      <c r="AC37" s="1"/>
    </row>
    <row r="38" spans="1:34" ht="16">
      <c r="A38" s="157"/>
      <c r="B38" s="41" t="s">
        <v>12</v>
      </c>
      <c r="C38" s="2"/>
      <c r="D38" s="122"/>
      <c r="E38" s="123"/>
      <c r="F38" s="2"/>
      <c r="G38" s="122"/>
      <c r="H38" s="123"/>
      <c r="I38" s="2"/>
      <c r="J38" s="122"/>
      <c r="K38" s="123"/>
      <c r="L38" s="6"/>
      <c r="M38" s="122"/>
      <c r="N38" s="123"/>
      <c r="O38" s="6"/>
      <c r="P38" s="122"/>
      <c r="Q38" s="123"/>
      <c r="R38" s="6"/>
      <c r="S38" s="122"/>
      <c r="T38" s="123"/>
      <c r="U38" s="2"/>
      <c r="V38" s="122"/>
      <c r="W38" s="123"/>
      <c r="X38" s="1"/>
      <c r="Y38" s="42"/>
      <c r="Z38" s="42"/>
      <c r="AA38" s="3"/>
      <c r="AB38" s="3"/>
      <c r="AC38" s="1"/>
    </row>
    <row r="39" spans="1:34" ht="16">
      <c r="A39" s="157"/>
      <c r="B39" s="41" t="s">
        <v>11</v>
      </c>
      <c r="C39" s="2"/>
      <c r="D39" s="69">
        <f>D35*2</f>
        <v>128</v>
      </c>
      <c r="E39" s="70"/>
      <c r="F39" s="2"/>
      <c r="G39" s="69">
        <f>G35*2</f>
        <v>174</v>
      </c>
      <c r="H39" s="70"/>
      <c r="I39" s="2"/>
      <c r="J39" s="69">
        <f>J35*2</f>
        <v>204</v>
      </c>
      <c r="K39" s="70"/>
      <c r="L39" s="6"/>
      <c r="M39" s="69">
        <f>M35*2</f>
        <v>114</v>
      </c>
      <c r="N39" s="70"/>
      <c r="O39" s="6"/>
      <c r="P39" s="69">
        <f>P35*2</f>
        <v>110</v>
      </c>
      <c r="Q39" s="70"/>
      <c r="R39" s="6"/>
      <c r="S39" s="69">
        <f>S35*2</f>
        <v>88</v>
      </c>
      <c r="T39" s="70"/>
      <c r="U39" s="2"/>
      <c r="V39" s="69">
        <f>V35*2</f>
        <v>224</v>
      </c>
      <c r="W39" s="70"/>
      <c r="X39" s="1"/>
      <c r="Y39" s="1"/>
      <c r="AA39" s="1"/>
      <c r="AB39" s="1"/>
      <c r="AC39" s="1"/>
    </row>
    <row r="40" spans="1:34" ht="17" thickBot="1">
      <c r="A40" s="158"/>
      <c r="B40" s="41" t="s">
        <v>8</v>
      </c>
      <c r="C40" s="2"/>
      <c r="D40" s="82">
        <f>D39*2</f>
        <v>256</v>
      </c>
      <c r="E40" s="83"/>
      <c r="F40" s="2"/>
      <c r="G40" s="84">
        <f>G39*2</f>
        <v>348</v>
      </c>
      <c r="H40" s="85"/>
      <c r="I40" s="2"/>
      <c r="J40" s="88">
        <f>J39*2</f>
        <v>408</v>
      </c>
      <c r="K40" s="89"/>
      <c r="L40" s="2"/>
      <c r="M40" s="90">
        <f>M39*2</f>
        <v>228</v>
      </c>
      <c r="N40" s="91"/>
      <c r="O40" s="2"/>
      <c r="P40" s="92">
        <f>P39*2</f>
        <v>220</v>
      </c>
      <c r="Q40" s="93"/>
      <c r="R40" s="2"/>
      <c r="S40" s="86">
        <f>S39*2</f>
        <v>176</v>
      </c>
      <c r="T40" s="87"/>
      <c r="U40" s="2"/>
      <c r="V40" s="150">
        <f>V39*2</f>
        <v>448</v>
      </c>
      <c r="W40" s="151"/>
      <c r="X40" s="1"/>
      <c r="Y40" s="1"/>
      <c r="AA40" s="1"/>
      <c r="AB40" s="1"/>
      <c r="AC40" s="1"/>
    </row>
    <row r="41" spans="1:34" ht="11" customHeight="1" thickBot="1">
      <c r="A41" s="18"/>
      <c r="B41" s="18"/>
      <c r="C41" s="2"/>
      <c r="D41" s="27"/>
      <c r="E41" s="27"/>
      <c r="F41" s="2"/>
      <c r="G41" s="27"/>
      <c r="H41" s="27"/>
      <c r="I41" s="2"/>
      <c r="J41" s="27"/>
      <c r="K41" s="27"/>
      <c r="L41" s="26"/>
      <c r="M41" s="27"/>
      <c r="N41" s="27"/>
      <c r="O41" s="26"/>
      <c r="P41" s="27"/>
      <c r="Q41" s="27"/>
      <c r="R41" s="26"/>
      <c r="S41" s="27"/>
      <c r="T41" s="27"/>
      <c r="U41" s="26"/>
      <c r="V41" s="27"/>
      <c r="W41" s="27"/>
      <c r="X41" s="1"/>
      <c r="Y41" s="1"/>
      <c r="AA41" s="1"/>
      <c r="AB41" s="1"/>
      <c r="AC41" s="1"/>
    </row>
    <row r="42" spans="1:34" ht="11" customHeight="1">
      <c r="A42" s="134" t="s">
        <v>21</v>
      </c>
      <c r="B42" s="135"/>
      <c r="C42" s="26"/>
      <c r="D42" s="138">
        <v>342203</v>
      </c>
      <c r="E42" s="139"/>
      <c r="F42" s="25"/>
      <c r="G42" s="142">
        <v>212549</v>
      </c>
      <c r="H42" s="143"/>
      <c r="I42" s="25"/>
      <c r="J42" s="146">
        <v>575345</v>
      </c>
      <c r="K42" s="147"/>
      <c r="L42" s="6"/>
      <c r="M42" s="126">
        <v>177204</v>
      </c>
      <c r="N42" s="127"/>
      <c r="O42" s="26"/>
      <c r="P42" s="54">
        <v>457043</v>
      </c>
      <c r="Q42" s="55"/>
      <c r="R42" s="26"/>
      <c r="S42" s="50">
        <v>254484</v>
      </c>
      <c r="T42" s="51"/>
      <c r="U42" s="26"/>
      <c r="V42" s="65">
        <v>1132761</v>
      </c>
      <c r="W42" s="66"/>
      <c r="X42" s="1"/>
      <c r="Y42" s="1"/>
      <c r="AA42" s="1"/>
      <c r="AB42" s="1"/>
      <c r="AC42" s="1"/>
    </row>
    <row r="43" spans="1:34" ht="11" customHeight="1">
      <c r="A43" s="136"/>
      <c r="B43" s="137"/>
      <c r="C43" s="26"/>
      <c r="D43" s="140"/>
      <c r="E43" s="141"/>
      <c r="F43" s="25"/>
      <c r="G43" s="144"/>
      <c r="H43" s="145"/>
      <c r="I43" s="25"/>
      <c r="J43" s="148"/>
      <c r="K43" s="149"/>
      <c r="L43" s="6"/>
      <c r="M43" s="128"/>
      <c r="N43" s="129"/>
      <c r="O43" s="26"/>
      <c r="P43" s="56"/>
      <c r="Q43" s="57"/>
      <c r="R43" s="26"/>
      <c r="S43" s="52"/>
      <c r="T43" s="53"/>
      <c r="U43" s="26"/>
      <c r="V43" s="67"/>
      <c r="W43" s="68"/>
      <c r="X43" s="1"/>
      <c r="Y43" s="1"/>
      <c r="AA43" s="1"/>
      <c r="AB43" s="1"/>
      <c r="AC43" s="1"/>
    </row>
    <row r="44" spans="1:34" ht="11.5" customHeight="1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6"/>
      <c r="AA44" s="2"/>
      <c r="AB44" s="1"/>
      <c r="AC44" s="1"/>
    </row>
    <row r="45" spans="1:34" ht="11.5" customHeight="1">
      <c r="B45" s="30" t="s"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3"/>
      <c r="W45" s="3"/>
      <c r="X45" s="3"/>
      <c r="Y45" s="45"/>
      <c r="Z45" s="4"/>
      <c r="AA45" s="4"/>
    </row>
    <row r="46" spans="1:34" ht="11.5" customHeight="1">
      <c r="A46" s="4"/>
      <c r="B46" s="1"/>
      <c r="C46" s="45"/>
      <c r="D46" s="45"/>
      <c r="E46" s="45"/>
      <c r="F46" s="45"/>
      <c r="G46" s="45"/>
      <c r="H46" s="45"/>
      <c r="I46" s="45"/>
      <c r="J46" s="45"/>
      <c r="K46" s="45"/>
      <c r="L46" s="130" t="s">
        <v>29</v>
      </c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1"/>
      <c r="AA46" s="131"/>
      <c r="AB46" s="131"/>
      <c r="AC46" s="131"/>
      <c r="AD46" s="131"/>
      <c r="AE46" s="131"/>
      <c r="AF46" s="131"/>
      <c r="AG46" s="31"/>
      <c r="AH46" s="1"/>
    </row>
    <row r="47" spans="1:34" ht="11.5" customHeight="1">
      <c r="B47" s="1"/>
      <c r="C47" s="45"/>
      <c r="D47" s="45"/>
      <c r="E47" s="45"/>
      <c r="F47" s="45"/>
      <c r="G47" s="45"/>
      <c r="H47" s="45"/>
      <c r="I47" s="45"/>
      <c r="J47" s="45"/>
      <c r="K47" s="45"/>
      <c r="L47" s="130" t="s">
        <v>14</v>
      </c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1"/>
      <c r="AA47" s="131"/>
      <c r="AB47" s="131"/>
      <c r="AC47" s="131"/>
      <c r="AD47" s="131"/>
      <c r="AE47" s="131"/>
      <c r="AF47" s="131"/>
      <c r="AG47" s="31"/>
      <c r="AH47" s="1"/>
    </row>
    <row r="48" spans="1:34" ht="24" customHeight="1">
      <c r="B48" s="159"/>
      <c r="C48" s="159"/>
      <c r="D48" s="45"/>
      <c r="E48" s="45"/>
      <c r="F48" s="45"/>
      <c r="G48" s="45"/>
      <c r="H48" s="45"/>
      <c r="I48" s="45"/>
      <c r="J48" s="45"/>
      <c r="K48" s="45"/>
      <c r="L48" s="130" t="s">
        <v>31</v>
      </c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1"/>
      <c r="AA48" s="131"/>
      <c r="AB48" s="131"/>
      <c r="AC48" s="131"/>
      <c r="AD48" s="131"/>
      <c r="AE48" s="131"/>
      <c r="AF48" s="131"/>
      <c r="AG48" s="32"/>
      <c r="AH48" s="1"/>
    </row>
    <row r="49" spans="2:34" ht="16">
      <c r="B49" s="159"/>
      <c r="C49" s="159"/>
      <c r="D49" s="45"/>
      <c r="E49" s="45"/>
      <c r="F49" s="45"/>
      <c r="G49" s="45"/>
      <c r="H49" s="45"/>
      <c r="I49" s="45"/>
      <c r="J49" s="45"/>
      <c r="K49" s="45"/>
      <c r="L49" s="130" t="s">
        <v>24</v>
      </c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1"/>
      <c r="AA49" s="131"/>
      <c r="AB49" s="131"/>
      <c r="AC49" s="131"/>
      <c r="AD49" s="131"/>
      <c r="AE49" s="131"/>
      <c r="AF49" s="131"/>
      <c r="AG49" s="32"/>
      <c r="AH49" s="1"/>
    </row>
    <row r="50" spans="2:34" ht="11.5" customHeight="1">
      <c r="B50" s="159"/>
      <c r="C50" s="159"/>
      <c r="D50" s="45"/>
      <c r="E50" s="45"/>
      <c r="F50" s="45"/>
      <c r="G50" s="45"/>
      <c r="H50" s="45"/>
      <c r="I50" s="45"/>
      <c r="J50" s="45"/>
      <c r="K50" s="45"/>
      <c r="L50" s="130" t="s">
        <v>32</v>
      </c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1"/>
      <c r="AA50" s="131"/>
      <c r="AB50" s="131"/>
      <c r="AC50" s="131"/>
      <c r="AD50" s="131"/>
      <c r="AE50" s="131"/>
      <c r="AF50" s="131"/>
      <c r="AG50" s="32"/>
      <c r="AH50" s="1"/>
    </row>
    <row r="51" spans="2:34" ht="15.75" customHeight="1">
      <c r="B51" s="159"/>
      <c r="C51" s="159"/>
      <c r="D51" s="45"/>
      <c r="E51" s="45"/>
      <c r="F51" s="45"/>
      <c r="G51" s="45"/>
      <c r="H51" s="45"/>
      <c r="I51" s="45"/>
      <c r="J51" s="45"/>
      <c r="K51" s="45"/>
      <c r="L51" s="130" t="s">
        <v>33</v>
      </c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1"/>
      <c r="AA51" s="131"/>
      <c r="AB51" s="131"/>
      <c r="AC51" s="131"/>
      <c r="AD51" s="131"/>
      <c r="AE51" s="131"/>
      <c r="AF51" s="131"/>
      <c r="AG51" s="32"/>
      <c r="AH51" s="1"/>
    </row>
    <row r="52" spans="2:34" ht="24" customHeight="1">
      <c r="B52" s="159"/>
      <c r="C52" s="159"/>
      <c r="D52" s="45"/>
      <c r="E52" s="45"/>
      <c r="F52" s="45"/>
      <c r="G52" s="45"/>
      <c r="H52" s="45"/>
      <c r="I52" s="45"/>
      <c r="J52" s="45"/>
      <c r="K52" s="45"/>
      <c r="L52" s="130" t="s">
        <v>30</v>
      </c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1"/>
      <c r="AA52" s="131"/>
      <c r="AB52" s="131"/>
      <c r="AC52" s="131"/>
      <c r="AD52" s="131"/>
      <c r="AE52" s="131"/>
      <c r="AF52" s="131"/>
      <c r="AG52" s="32"/>
      <c r="AH52" s="8"/>
    </row>
    <row r="53" spans="2:34" ht="22.5" customHeight="1">
      <c r="B53" s="1"/>
      <c r="C53" s="45"/>
      <c r="D53" s="45"/>
      <c r="E53" s="45"/>
      <c r="F53" s="45"/>
      <c r="G53" s="45"/>
      <c r="H53" s="45"/>
      <c r="I53" s="45"/>
      <c r="J53" s="45"/>
      <c r="K53" s="45"/>
      <c r="L53" s="161" t="s">
        <v>34</v>
      </c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31"/>
      <c r="AA53" s="131"/>
      <c r="AB53" s="131"/>
      <c r="AC53" s="131"/>
      <c r="AD53" s="131"/>
      <c r="AE53" s="131"/>
      <c r="AF53" s="131"/>
      <c r="AG53" s="31"/>
      <c r="AH53" s="1"/>
    </row>
    <row r="54" spans="2:34" ht="16">
      <c r="B54" s="1"/>
      <c r="C54" s="45"/>
      <c r="D54" s="45"/>
      <c r="E54" s="45"/>
      <c r="F54" s="45"/>
      <c r="G54" s="45"/>
      <c r="H54" s="45"/>
      <c r="I54" s="45"/>
      <c r="J54" s="45"/>
      <c r="K54" s="45"/>
      <c r="L54" s="130" t="s">
        <v>15</v>
      </c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1"/>
      <c r="AA54" s="131"/>
      <c r="AB54" s="131"/>
      <c r="AC54" s="131"/>
      <c r="AD54" s="131"/>
      <c r="AE54" s="131"/>
      <c r="AF54" s="131"/>
      <c r="AH54" s="45"/>
    </row>
    <row r="55" spans="2:34" ht="11.5" customHeight="1">
      <c r="B55" s="1"/>
      <c r="C55" s="45"/>
      <c r="D55" s="45"/>
      <c r="E55" s="45"/>
      <c r="F55" s="45"/>
      <c r="G55" s="45"/>
      <c r="H55" s="45"/>
      <c r="I55" s="45"/>
      <c r="J55" s="45"/>
      <c r="K55" s="45"/>
      <c r="L55" s="130" t="s">
        <v>25</v>
      </c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1"/>
      <c r="AA55" s="131"/>
      <c r="AB55" s="131"/>
      <c r="AC55" s="131"/>
      <c r="AD55" s="131"/>
      <c r="AE55" s="131"/>
      <c r="AF55" s="131"/>
      <c r="AH55" s="45"/>
    </row>
    <row r="56" spans="2:34" ht="11.5" customHeight="1">
      <c r="B56" s="1"/>
      <c r="C56" s="45"/>
      <c r="D56" s="45"/>
      <c r="E56" s="45"/>
      <c r="F56" s="45"/>
      <c r="G56" s="45"/>
      <c r="H56" s="45"/>
      <c r="I56" s="45"/>
      <c r="J56" s="45"/>
      <c r="K56" s="45"/>
      <c r="L56" s="130" t="s">
        <v>26</v>
      </c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1"/>
      <c r="AA56" s="131"/>
      <c r="AB56" s="131"/>
      <c r="AC56" s="131"/>
      <c r="AD56" s="131"/>
      <c r="AE56" s="131"/>
      <c r="AF56" s="131"/>
      <c r="AH56" s="45"/>
    </row>
    <row r="57" spans="2:34" ht="11.5" customHeight="1">
      <c r="B57" s="1"/>
      <c r="C57" s="44"/>
      <c r="D57" s="44"/>
      <c r="E57" s="44"/>
      <c r="F57" s="44"/>
      <c r="G57" s="44"/>
      <c r="H57" s="44"/>
      <c r="I57" s="44"/>
      <c r="J57" s="44"/>
      <c r="K57" s="44"/>
      <c r="L57" s="130" t="s">
        <v>27</v>
      </c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1"/>
      <c r="AA57" s="131"/>
      <c r="AB57" s="131"/>
      <c r="AC57" s="131"/>
      <c r="AD57" s="131"/>
      <c r="AE57" s="131"/>
      <c r="AF57" s="131"/>
      <c r="AH57" s="45"/>
    </row>
    <row r="58" spans="2:34" ht="11.5" customHeight="1">
      <c r="B58" s="1"/>
      <c r="C58" s="44"/>
      <c r="D58" s="44"/>
      <c r="E58" s="44"/>
      <c r="F58" s="44"/>
      <c r="G58" s="44"/>
      <c r="H58" s="44"/>
      <c r="I58" s="44"/>
      <c r="J58" s="44"/>
      <c r="K58" s="44"/>
      <c r="L58" s="130" t="s">
        <v>23</v>
      </c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1"/>
      <c r="AA58" s="131"/>
      <c r="AB58" s="131"/>
      <c r="AC58" s="131"/>
      <c r="AD58" s="131"/>
      <c r="AE58" s="131"/>
      <c r="AF58" s="131"/>
      <c r="AG58" s="32"/>
      <c r="AH58" s="32"/>
    </row>
    <row r="59" spans="2:34" ht="23.25" customHeight="1">
      <c r="B59" s="1"/>
      <c r="C59" s="44"/>
      <c r="D59" s="44"/>
      <c r="E59" s="44"/>
      <c r="F59" s="44"/>
      <c r="G59" s="44"/>
      <c r="H59" s="44"/>
      <c r="I59" s="44"/>
      <c r="J59" s="44"/>
      <c r="K59" s="44"/>
      <c r="L59" s="160" t="s">
        <v>28</v>
      </c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31"/>
      <c r="AA59" s="131"/>
      <c r="AB59" s="131"/>
      <c r="AC59" s="131"/>
      <c r="AD59" s="131"/>
      <c r="AE59" s="131"/>
      <c r="AF59" s="131"/>
      <c r="AG59" s="32"/>
      <c r="AH59" s="32"/>
    </row>
  </sheetData>
  <mergeCells count="141">
    <mergeCell ref="A1:Y1"/>
    <mergeCell ref="L58:Y58"/>
    <mergeCell ref="Z58:AF58"/>
    <mergeCell ref="L59:Y59"/>
    <mergeCell ref="Z59:AF59"/>
    <mergeCell ref="L53:Y53"/>
    <mergeCell ref="Z53:AF53"/>
    <mergeCell ref="L54:Y54"/>
    <mergeCell ref="Z54:AF54"/>
    <mergeCell ref="L55:Y55"/>
    <mergeCell ref="Z55:AF55"/>
    <mergeCell ref="L56:Y56"/>
    <mergeCell ref="Z56:AF56"/>
    <mergeCell ref="L57:Y57"/>
    <mergeCell ref="Z57:AF57"/>
    <mergeCell ref="B48:C52"/>
    <mergeCell ref="L48:Y48"/>
    <mergeCell ref="Z48:AF48"/>
    <mergeCell ref="L49:Y49"/>
    <mergeCell ref="Z49:AF49"/>
    <mergeCell ref="L50:Y50"/>
    <mergeCell ref="Z50:AF50"/>
    <mergeCell ref="L51:Y51"/>
    <mergeCell ref="Z51:AF51"/>
    <mergeCell ref="L52:Y52"/>
    <mergeCell ref="Z52:AF52"/>
    <mergeCell ref="A17:B18"/>
    <mergeCell ref="M42:N43"/>
    <mergeCell ref="L46:Y46"/>
    <mergeCell ref="Z46:AF46"/>
    <mergeCell ref="L47:Y47"/>
    <mergeCell ref="Z47:AF47"/>
    <mergeCell ref="S35:T38"/>
    <mergeCell ref="V35:W38"/>
    <mergeCell ref="D39:E39"/>
    <mergeCell ref="G39:H39"/>
    <mergeCell ref="J39:K39"/>
    <mergeCell ref="M39:N39"/>
    <mergeCell ref="P39:Q39"/>
    <mergeCell ref="S33:T34"/>
    <mergeCell ref="A42:B43"/>
    <mergeCell ref="D42:E43"/>
    <mergeCell ref="G42:H43"/>
    <mergeCell ref="J42:K43"/>
    <mergeCell ref="V40:W40"/>
    <mergeCell ref="A33:B34"/>
    <mergeCell ref="A35:A40"/>
    <mergeCell ref="D35:E38"/>
    <mergeCell ref="G35:H38"/>
    <mergeCell ref="J35:K38"/>
    <mergeCell ref="M35:N38"/>
    <mergeCell ref="P35:Q38"/>
    <mergeCell ref="V21:W22"/>
    <mergeCell ref="A21:B22"/>
    <mergeCell ref="D21:E22"/>
    <mergeCell ref="A30:B32"/>
    <mergeCell ref="V25:W26"/>
    <mergeCell ref="G27:H28"/>
    <mergeCell ref="J27:K28"/>
    <mergeCell ref="M27:N28"/>
    <mergeCell ref="A11:B12"/>
    <mergeCell ref="D33:E34"/>
    <mergeCell ref="G33:H34"/>
    <mergeCell ref="J33:K34"/>
    <mergeCell ref="M33:N34"/>
    <mergeCell ref="P33:Q34"/>
    <mergeCell ref="S25:T26"/>
    <mergeCell ref="A25:B26"/>
    <mergeCell ref="D25:E26"/>
    <mergeCell ref="G25:H26"/>
    <mergeCell ref="J25:K26"/>
    <mergeCell ref="A27:B28"/>
    <mergeCell ref="D27:E28"/>
    <mergeCell ref="S21:T22"/>
    <mergeCell ref="P27:Q28"/>
    <mergeCell ref="S27:T28"/>
    <mergeCell ref="A13:B14"/>
    <mergeCell ref="D13:E14"/>
    <mergeCell ref="J17:K18"/>
    <mergeCell ref="M19:N20"/>
    <mergeCell ref="G13:H14"/>
    <mergeCell ref="J13:K14"/>
    <mergeCell ref="M15:N16"/>
    <mergeCell ref="P15:Q16"/>
    <mergeCell ref="S15:T16"/>
    <mergeCell ref="M25:N26"/>
    <mergeCell ref="P25:Q26"/>
    <mergeCell ref="P19:Q20"/>
    <mergeCell ref="S17:T18"/>
    <mergeCell ref="G21:H22"/>
    <mergeCell ref="J21:K22"/>
    <mergeCell ref="G15:H16"/>
    <mergeCell ref="P17:Q18"/>
    <mergeCell ref="P13:Q14"/>
    <mergeCell ref="S13:T14"/>
    <mergeCell ref="A23:B24"/>
    <mergeCell ref="D40:E40"/>
    <mergeCell ref="G40:H40"/>
    <mergeCell ref="S40:T40"/>
    <mergeCell ref="J40:K40"/>
    <mergeCell ref="M40:N40"/>
    <mergeCell ref="P40:Q40"/>
    <mergeCell ref="S39:T39"/>
    <mergeCell ref="M23:N24"/>
    <mergeCell ref="P23:Q24"/>
    <mergeCell ref="D23:E24"/>
    <mergeCell ref="M21:N22"/>
    <mergeCell ref="S19:T20"/>
    <mergeCell ref="P21:Q22"/>
    <mergeCell ref="A15:B16"/>
    <mergeCell ref="D15:E16"/>
    <mergeCell ref="G17:H18"/>
    <mergeCell ref="M17:N18"/>
    <mergeCell ref="A19:B20"/>
    <mergeCell ref="D19:E20"/>
    <mergeCell ref="G19:H20"/>
    <mergeCell ref="J19:K20"/>
    <mergeCell ref="V2:Y3"/>
    <mergeCell ref="A7:B8"/>
    <mergeCell ref="A9:B9"/>
    <mergeCell ref="A5:B6"/>
    <mergeCell ref="S42:T43"/>
    <mergeCell ref="P42:Q43"/>
    <mergeCell ref="C2:U2"/>
    <mergeCell ref="A3:B3"/>
    <mergeCell ref="J15:K16"/>
    <mergeCell ref="V27:W28"/>
    <mergeCell ref="V42:W43"/>
    <mergeCell ref="V39:W39"/>
    <mergeCell ref="V33:W34"/>
    <mergeCell ref="V13:W14"/>
    <mergeCell ref="V23:W24"/>
    <mergeCell ref="V17:W18"/>
    <mergeCell ref="S23:T24"/>
    <mergeCell ref="G23:H24"/>
    <mergeCell ref="J23:K24"/>
    <mergeCell ref="V15:W16"/>
    <mergeCell ref="V19:W20"/>
    <mergeCell ref="D17:E18"/>
    <mergeCell ref="D3:U3"/>
    <mergeCell ref="M13:N14"/>
  </mergeCells>
  <hyperlinks>
    <hyperlink ref="A1:Y1" r:id="rId1" display="Размещение рекламы в электричках Подмосковья - РА Запад Медиа +7 (495) 721-55-45  ZapadMedia.ru"/>
  </hyperlinks>
  <pageMargins left="0.39370078740157483" right="0.19685039370078741" top="0.15748031496062992" bottom="0" header="0" footer="0"/>
  <pageSetup paperSize="9" scale="77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C38" sqref="C38"/>
    </sheetView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/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8" sqref="F38"/>
    </sheetView>
  </sheetViews>
  <sheetFormatPr baseColWidth="10" defaultColWidth="8.832031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Экспрессы</vt:lpstr>
      <vt:lpstr>60х80</vt:lpstr>
      <vt:lpstr>60х40</vt:lpstr>
      <vt:lpstr>30х40</vt:lpstr>
      <vt:lpstr>между окон</vt:lpstr>
      <vt:lpstr>на окнах</vt:lpstr>
      <vt:lpstr>Экспрессы!Область_печати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2019-08-30T13:07:18Z</dcterms:modified>
</cp:coreProperties>
</file>